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3" activeTab="3"/>
  </bookViews>
  <sheets>
    <sheet name="J III+Copii" sheetId="1" state="hidden" r:id="rId1"/>
    <sheet name="Sen+jun" sheetId="2" state="hidden" r:id="rId2"/>
    <sheet name="Total" sheetId="3" state="hidden" r:id="rId3"/>
    <sheet name="Calendar sportiv 2021" sheetId="4" r:id="rId4"/>
  </sheets>
  <definedNames/>
  <calcPr fullCalcOnLoad="1"/>
</workbook>
</file>

<file path=xl/sharedStrings.xml><?xml version="1.0" encoding="utf-8"?>
<sst xmlns="http://schemas.openxmlformats.org/spreadsheetml/2006/main" count="570" uniqueCount="146">
  <si>
    <t>C O M P E T I T I A</t>
  </si>
  <si>
    <t>M / F</t>
  </si>
  <si>
    <t>D A T A</t>
  </si>
  <si>
    <t>LOCALITATEA</t>
  </si>
  <si>
    <t>Nr</t>
  </si>
  <si>
    <t>crt</t>
  </si>
  <si>
    <t>E</t>
  </si>
  <si>
    <t>I</t>
  </si>
  <si>
    <t xml:space="preserve">E + I </t>
  </si>
  <si>
    <t xml:space="preserve">E </t>
  </si>
  <si>
    <t>M+F</t>
  </si>
  <si>
    <t>Proba</t>
  </si>
  <si>
    <t>de virsta</t>
  </si>
  <si>
    <t xml:space="preserve">Categoria </t>
  </si>
  <si>
    <t>Jun I</t>
  </si>
  <si>
    <t>Sen</t>
  </si>
  <si>
    <t>Jun III</t>
  </si>
  <si>
    <t>Jun II</t>
  </si>
  <si>
    <t>Copii 8-10 ani</t>
  </si>
  <si>
    <t>Tineret</t>
  </si>
  <si>
    <t xml:space="preserve"> TOP 12 individual </t>
  </si>
  <si>
    <t xml:space="preserve"> TOP 12 individual</t>
  </si>
  <si>
    <t xml:space="preserve"> TOP 12</t>
  </si>
  <si>
    <t xml:space="preserve"> Paleta de Argint</t>
  </si>
  <si>
    <t xml:space="preserve"> Campionat National </t>
  </si>
  <si>
    <t xml:space="preserve"> Cupa Romaniei </t>
  </si>
  <si>
    <t>FEDERATIA  ROMANA  DE  TENIS  DE  MASA</t>
  </si>
  <si>
    <t>Jun I,II,III</t>
  </si>
  <si>
    <t xml:space="preserve"> Concurs national calificare in div B</t>
  </si>
  <si>
    <t>incepere</t>
  </si>
  <si>
    <t>terminare</t>
  </si>
  <si>
    <t xml:space="preserve">Nr </t>
  </si>
  <si>
    <t>reun</t>
  </si>
  <si>
    <t>arb masa</t>
  </si>
  <si>
    <t>nr arb</t>
  </si>
  <si>
    <t>masa</t>
  </si>
  <si>
    <t xml:space="preserve">barem </t>
  </si>
  <si>
    <t>princ</t>
  </si>
  <si>
    <t>arb ofic</t>
  </si>
  <si>
    <t>cupe/med</t>
  </si>
  <si>
    <t>transp</t>
  </si>
  <si>
    <t xml:space="preserve">tot arb </t>
  </si>
  <si>
    <t>tot arb</t>
  </si>
  <si>
    <t>TOTAL</t>
  </si>
  <si>
    <t>General</t>
  </si>
  <si>
    <t>Bistrita</t>
  </si>
  <si>
    <t>Campulung</t>
  </si>
  <si>
    <t>Buzau</t>
  </si>
  <si>
    <t>Medias</t>
  </si>
  <si>
    <t>Arad</t>
  </si>
  <si>
    <t>Slatina</t>
  </si>
  <si>
    <t>Zalau</t>
  </si>
  <si>
    <t>Cazare</t>
  </si>
  <si>
    <t>Masa</t>
  </si>
  <si>
    <t>Amenaj + chirie 
sala</t>
  </si>
  <si>
    <t>jun III</t>
  </si>
  <si>
    <t xml:space="preserve"> CupaBistrita Memorial Ghe Bozga</t>
  </si>
  <si>
    <t xml:space="preserve">E +I </t>
  </si>
  <si>
    <t>Tin+Sen</t>
  </si>
  <si>
    <t>et/dipl/tric</t>
  </si>
  <si>
    <t>Dumbravita</t>
  </si>
  <si>
    <t>CupaPrimaverii</t>
  </si>
  <si>
    <t>Camp National Echipe sen div A-retur</t>
  </si>
  <si>
    <t>Camp National Echipe sen div B-retur</t>
  </si>
  <si>
    <t>Camp National Echipe sen div Superliga-retur</t>
  </si>
  <si>
    <t>Camp National Echipe sen  Etapa I semif tur</t>
  </si>
  <si>
    <t>Camp National Echipe sen Etapa II semif retur</t>
  </si>
  <si>
    <t>Camp National Echipe sen  Etapa III finala tur</t>
  </si>
  <si>
    <t>Cupa Federatiei</t>
  </si>
  <si>
    <r>
      <t xml:space="preserve">Campionat National </t>
    </r>
    <r>
      <rPr>
        <b/>
        <sz val="10"/>
        <rFont val="Times New Roman"/>
        <family val="1"/>
      </rPr>
      <t>Superliga</t>
    </r>
    <r>
      <rPr>
        <b/>
        <sz val="12"/>
        <rFont val="Times New Roman"/>
        <family val="1"/>
      </rPr>
      <t xml:space="preserve"> tur </t>
    </r>
    <r>
      <rPr>
        <b/>
        <sz val="8"/>
        <rFont val="Times New Roman"/>
        <family val="1"/>
      </rPr>
      <t>2015-2016</t>
    </r>
  </si>
  <si>
    <t>jun II</t>
  </si>
  <si>
    <t>jun I</t>
  </si>
  <si>
    <t>Competitii sportive nationale finantate in anul 2015 de ANST si FRTM</t>
  </si>
  <si>
    <t>Camp National Echipe sen  Etapa IV finala retur</t>
  </si>
  <si>
    <r>
      <t xml:space="preserve">Campionat National Div B tur </t>
    </r>
    <r>
      <rPr>
        <b/>
        <sz val="8"/>
        <rFont val="Times New Roman"/>
        <family val="1"/>
      </rPr>
      <t>2015-2016</t>
    </r>
  </si>
  <si>
    <r>
      <t xml:space="preserve">Campionat National Div A tur </t>
    </r>
    <r>
      <rPr>
        <b/>
        <sz val="8"/>
        <rFont val="Times New Roman"/>
        <family val="1"/>
      </rPr>
      <t>2015-2016</t>
    </r>
  </si>
  <si>
    <t>Realizat</t>
  </si>
  <si>
    <t>Premii</t>
  </si>
  <si>
    <t>Concurs</t>
  </si>
  <si>
    <t>Constanta</t>
  </si>
  <si>
    <t>Cluj Napoca</t>
  </si>
  <si>
    <t>Dif localitati</t>
  </si>
  <si>
    <t>Copii 12 ani 
si mai mici</t>
  </si>
  <si>
    <t>BZ/Cta</t>
  </si>
  <si>
    <t xml:space="preserve">E  </t>
  </si>
  <si>
    <t xml:space="preserve">I </t>
  </si>
  <si>
    <t>Competitii sportive nationale finantate in anul 2016 de ANST si FRTM</t>
  </si>
  <si>
    <t>12 feb.</t>
  </si>
  <si>
    <t>CN Tineret</t>
  </si>
  <si>
    <t>Tin</t>
  </si>
  <si>
    <t xml:space="preserve">a fost </t>
  </si>
  <si>
    <t>M</t>
  </si>
  <si>
    <t>F</t>
  </si>
  <si>
    <t>Competitii sportive nationale finantate in anul 2017 de MTS si FRTM</t>
  </si>
  <si>
    <t>Camp National Echipe sen div A+B feminin retur</t>
  </si>
  <si>
    <t>Camp National Echipe sen div Superliga-retur  Etapa I</t>
  </si>
  <si>
    <t>Camp National Echipe sen div A retur</t>
  </si>
  <si>
    <t xml:space="preserve">jun I+II </t>
  </si>
  <si>
    <t>Camp National Echipe sen div Superliga-retur  Etapa II</t>
  </si>
  <si>
    <t xml:space="preserve">Cupa Bistrita </t>
  </si>
  <si>
    <t>Camp National Echipe sen Finala Div.  A+B+Superliga - tur</t>
  </si>
  <si>
    <t>Camp National Echipe sen Finala Div.  A+B+Superliga - retur</t>
  </si>
  <si>
    <t>Camp National Echipe sen div A+B feminin tur 2017-2018</t>
  </si>
  <si>
    <t>Camp National Echipe sen div A tur 2017-2018</t>
  </si>
  <si>
    <t>Camp National Echipe sen div B tur 2017-2018</t>
  </si>
  <si>
    <t>Camp National Echipe sen div Superliga Etapa I  tur 2017-2018</t>
  </si>
  <si>
    <t>Camp National Echipe sen div Superliga Etapa II  tur 2017-2018</t>
  </si>
  <si>
    <t>Camp National Echipe sen div Superliga+A+B semifinale tur</t>
  </si>
  <si>
    <t>Camp National Echipe sen div Superliga,+A+B semifinale retur</t>
  </si>
  <si>
    <t>10. feb.</t>
  </si>
  <si>
    <t xml:space="preserve">Cupa Romaniei </t>
  </si>
  <si>
    <t>Salvare</t>
  </si>
  <si>
    <t>Diverse locatii</t>
  </si>
  <si>
    <t xml:space="preserve">Campionat National </t>
  </si>
  <si>
    <t>incepe</t>
  </si>
  <si>
    <t>termina</t>
  </si>
  <si>
    <t xml:space="preserve">Buzau </t>
  </si>
  <si>
    <t>Moinesti</t>
  </si>
  <si>
    <t>Diverse localitati</t>
  </si>
  <si>
    <t>Izvorani</t>
  </si>
  <si>
    <t>Bucuresti</t>
  </si>
  <si>
    <t>Campionat National</t>
  </si>
  <si>
    <t>Seniori</t>
  </si>
  <si>
    <t>Superliga M+F - retur 2020-2021</t>
  </si>
  <si>
    <t>Cupa Romaniei</t>
  </si>
  <si>
    <t>Camp Nat. Echipe Sen. Semi. Superliga, Div. A, Div. B tur</t>
  </si>
  <si>
    <t>Camp Nat. Echipe Sen. Semi. Superliga, Div. A, Div. B retur</t>
  </si>
  <si>
    <t>Jun III 11-12 ani</t>
  </si>
  <si>
    <t>Camp Nat. Echipe Sen Finala Superliga, Div. A si Div. B - tur</t>
  </si>
  <si>
    <t>Camp Nat. Echipe Sen Finala Superliga, Div. A si Div. B - retur</t>
  </si>
  <si>
    <t xml:space="preserve">Top 16 Individual </t>
  </si>
  <si>
    <t xml:space="preserve"> Top 16 individual </t>
  </si>
  <si>
    <t xml:space="preserve"> Concurs national calificare in Div. B</t>
  </si>
  <si>
    <t xml:space="preserve"> Camp. Nat. Echipe Sen. Superliga M+F 2021-2022 tur</t>
  </si>
  <si>
    <t xml:space="preserve"> Camp. Nat. Echipe Sen. Divizia A M 2021-2022 tur</t>
  </si>
  <si>
    <t xml:space="preserve"> Camp. Nat. Echipe Sen. Div. A + B F 2021-2022 tur</t>
  </si>
  <si>
    <t xml:space="preserve"> Campionat National</t>
  </si>
  <si>
    <t>Camp. Nat.  Divizia "A" Masculin , - retur</t>
  </si>
  <si>
    <t>Camp. Nat.  Divizia "B" Masculin, - retur</t>
  </si>
  <si>
    <t>Camp. Nat.  Divizia "A" + "B" Feminin - retur</t>
  </si>
  <si>
    <t xml:space="preserve">Competitii sportive nationale in anul 2021 </t>
  </si>
  <si>
    <t>Bistrita / Dumbravita 
/ Moinesti</t>
  </si>
  <si>
    <t>Bistrita / Dumbravita /
 Moinesti</t>
  </si>
  <si>
    <t>Bistrita / Dumbravita / 
Moinesti</t>
  </si>
  <si>
    <t xml:space="preserve"> Camp. Nat. Echipe Sen. Divizia B M 2021-2022 tur</t>
  </si>
  <si>
    <t>Od.Secuiesc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</si>
</sst>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;@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mmm/yyyy"/>
    <numFmt numFmtId="190" formatCode="[$-418]d\-mmm\-yy;@"/>
    <numFmt numFmtId="191" formatCode="00000"/>
    <numFmt numFmtId="192" formatCode="0.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</numFmts>
  <fonts count="6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" fontId="1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0" fillId="34" borderId="27" xfId="0" applyFill="1" applyBorder="1" applyAlignment="1">
      <alignment/>
    </xf>
    <xf numFmtId="43" fontId="3" fillId="34" borderId="0" xfId="42" applyFont="1" applyFill="1" applyAlignment="1">
      <alignment/>
    </xf>
    <xf numFmtId="0" fontId="0" fillId="34" borderId="10" xfId="0" applyFont="1" applyFill="1" applyBorder="1" applyAlignment="1">
      <alignment horizontal="center"/>
    </xf>
    <xf numFmtId="43" fontId="3" fillId="34" borderId="32" xfId="42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43" fontId="3" fillId="34" borderId="33" xfId="42" applyFont="1" applyFill="1" applyBorder="1" applyAlignment="1">
      <alignment/>
    </xf>
    <xf numFmtId="188" fontId="0" fillId="34" borderId="0" xfId="42" applyNumberFormat="1" applyFont="1" applyFill="1" applyAlignment="1">
      <alignment/>
    </xf>
    <xf numFmtId="188" fontId="0" fillId="34" borderId="34" xfId="42" applyNumberFormat="1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185" fontId="1" fillId="35" borderId="27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36" borderId="26" xfId="0" applyFont="1" applyFill="1" applyBorder="1" applyAlignment="1">
      <alignment/>
    </xf>
    <xf numFmtId="185" fontId="1" fillId="37" borderId="27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188" fontId="3" fillId="0" borderId="36" xfId="42" applyNumberFormat="1" applyFont="1" applyFill="1" applyBorder="1" applyAlignment="1">
      <alignment/>
    </xf>
    <xf numFmtId="43" fontId="3" fillId="0" borderId="29" xfId="42" applyFont="1" applyFill="1" applyBorder="1" applyAlignment="1">
      <alignment/>
    </xf>
    <xf numFmtId="188" fontId="0" fillId="0" borderId="34" xfId="42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/>
    </xf>
    <xf numFmtId="188" fontId="0" fillId="0" borderId="0" xfId="42" applyNumberFormat="1" applyFont="1" applyFill="1" applyAlignment="1">
      <alignment/>
    </xf>
    <xf numFmtId="0" fontId="2" fillId="0" borderId="3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0" xfId="42" applyNumberFormat="1" applyFont="1" applyFill="1" applyAlignment="1">
      <alignment/>
    </xf>
    <xf numFmtId="0" fontId="2" fillId="0" borderId="4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88" fontId="0" fillId="0" borderId="0" xfId="42" applyNumberFormat="1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88" fontId="17" fillId="0" borderId="0" xfId="42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88" fontId="17" fillId="0" borderId="0" xfId="0" applyNumberFormat="1" applyFont="1" applyFill="1" applyAlignment="1">
      <alignment horizontal="center"/>
    </xf>
    <xf numFmtId="0" fontId="5" fillId="37" borderId="25" xfId="0" applyFont="1" applyFill="1" applyBorder="1" applyAlignment="1">
      <alignment horizontal="center"/>
    </xf>
    <xf numFmtId="185" fontId="1" fillId="37" borderId="25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" fontId="1" fillId="33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85" fontId="1" fillId="36" borderId="27" xfId="0" applyNumberFormat="1" applyFont="1" applyFill="1" applyBorder="1" applyAlignment="1">
      <alignment horizontal="center"/>
    </xf>
    <xf numFmtId="188" fontId="18" fillId="0" borderId="0" xfId="42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6" fontId="1" fillId="35" borderId="27" xfId="0" applyNumberFormat="1" applyFont="1" applyFill="1" applyBorder="1" applyAlignment="1">
      <alignment horizontal="center"/>
    </xf>
    <xf numFmtId="0" fontId="1" fillId="37" borderId="26" xfId="0" applyFont="1" applyFill="1" applyBorder="1" applyAlignment="1">
      <alignment/>
    </xf>
    <xf numFmtId="0" fontId="5" fillId="37" borderId="2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0" fontId="0" fillId="36" borderId="27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60" fillId="0" borderId="27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 wrapText="1"/>
    </xf>
    <xf numFmtId="185" fontId="62" fillId="0" borderId="27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X36"/>
  <sheetViews>
    <sheetView zoomScalePageLayoutView="0" workbookViewId="0" topLeftCell="A5">
      <selection activeCell="O8" sqref="O8"/>
    </sheetView>
  </sheetViews>
  <sheetFormatPr defaultColWidth="9.140625" defaultRowHeight="12.75"/>
  <cols>
    <col min="1" max="1" width="4.421875" style="1" customWidth="1"/>
    <col min="2" max="2" width="36.140625" style="1" customWidth="1"/>
    <col min="3" max="3" width="5.140625" style="9" customWidth="1"/>
    <col min="4" max="4" width="9.28125" style="9" customWidth="1"/>
    <col min="5" max="5" width="5.8515625" style="2" customWidth="1"/>
    <col min="6" max="7" width="8.7109375" style="3" customWidth="1"/>
    <col min="8" max="8" width="11.421875" style="1" customWidth="1"/>
    <col min="9" max="9" width="4.8515625" style="4" customWidth="1"/>
    <col min="10" max="11" width="5.421875" style="2" customWidth="1"/>
    <col min="12" max="12" width="6.8515625" style="4" customWidth="1"/>
    <col min="13" max="13" width="6.28125" style="4" customWidth="1"/>
    <col min="14" max="14" width="6.8515625" style="4" customWidth="1"/>
    <col min="15" max="15" width="8.8515625" style="2" customWidth="1"/>
    <col min="16" max="16" width="7.140625" style="4" customWidth="1"/>
    <col min="17" max="19" width="6.28125" style="4" customWidth="1"/>
    <col min="20" max="20" width="8.421875" style="4" customWidth="1"/>
    <col min="21" max="21" width="10.421875" style="4" customWidth="1"/>
    <col min="22" max="22" width="3.8515625" style="4" customWidth="1"/>
    <col min="23" max="23" width="8.8515625" style="4" customWidth="1"/>
    <col min="24" max="24" width="10.421875" style="100" bestFit="1" customWidth="1"/>
    <col min="25" max="16384" width="9.140625" style="4" customWidth="1"/>
  </cols>
  <sheetData>
    <row r="2" spans="1:6" ht="15">
      <c r="A2" s="205" t="s">
        <v>26</v>
      </c>
      <c r="B2" s="205"/>
      <c r="C2" s="205"/>
      <c r="D2" s="205"/>
      <c r="E2" s="205"/>
      <c r="F2" s="205"/>
    </row>
    <row r="3" spans="1:6" ht="15">
      <c r="A3" s="10"/>
      <c r="B3" s="10"/>
      <c r="C3" s="10"/>
      <c r="D3" s="1"/>
      <c r="E3" s="10"/>
      <c r="F3" s="10"/>
    </row>
    <row r="4" spans="1:9" ht="20.25">
      <c r="A4" s="24" t="s">
        <v>86</v>
      </c>
      <c r="B4" s="24"/>
      <c r="C4" s="24"/>
      <c r="D4" s="46"/>
      <c r="E4" s="24"/>
      <c r="F4" s="24"/>
      <c r="G4" s="24"/>
      <c r="H4" s="24"/>
      <c r="I4" s="14"/>
    </row>
    <row r="5" spans="7:9" ht="18" thickBot="1">
      <c r="G5" s="206"/>
      <c r="H5" s="206"/>
      <c r="I5" s="14"/>
    </row>
    <row r="6" spans="1:24" ht="15">
      <c r="A6" s="5" t="s">
        <v>4</v>
      </c>
      <c r="B6" s="201" t="s">
        <v>0</v>
      </c>
      <c r="C6" s="207" t="s">
        <v>11</v>
      </c>
      <c r="D6" s="6" t="s">
        <v>13</v>
      </c>
      <c r="E6" s="201" t="s">
        <v>1</v>
      </c>
      <c r="F6" s="197" t="s">
        <v>2</v>
      </c>
      <c r="G6" s="198"/>
      <c r="H6" s="199" t="s">
        <v>3</v>
      </c>
      <c r="I6" s="101" t="s">
        <v>31</v>
      </c>
      <c r="J6" s="102" t="s">
        <v>34</v>
      </c>
      <c r="K6" s="103" t="s">
        <v>34</v>
      </c>
      <c r="L6" s="104" t="s">
        <v>36</v>
      </c>
      <c r="M6" s="104" t="s">
        <v>36</v>
      </c>
      <c r="N6" s="104" t="s">
        <v>40</v>
      </c>
      <c r="O6" s="102" t="s">
        <v>39</v>
      </c>
      <c r="P6" s="104" t="s">
        <v>41</v>
      </c>
      <c r="Q6" s="105" t="s">
        <v>42</v>
      </c>
      <c r="R6" s="105"/>
      <c r="S6" s="105"/>
      <c r="T6" s="203" t="s">
        <v>54</v>
      </c>
      <c r="U6" s="106" t="s">
        <v>43</v>
      </c>
      <c r="V6" s="138"/>
      <c r="W6" s="107"/>
      <c r="X6" s="108"/>
    </row>
    <row r="7" spans="1:22" ht="18.75" customHeight="1" thickBot="1">
      <c r="A7" s="7" t="s">
        <v>5</v>
      </c>
      <c r="B7" s="202"/>
      <c r="C7" s="208"/>
      <c r="D7" s="8" t="s">
        <v>12</v>
      </c>
      <c r="E7" s="202"/>
      <c r="F7" s="23" t="s">
        <v>29</v>
      </c>
      <c r="G7" s="23" t="s">
        <v>30</v>
      </c>
      <c r="H7" s="200"/>
      <c r="I7" s="109" t="s">
        <v>32</v>
      </c>
      <c r="J7" s="110" t="s">
        <v>35</v>
      </c>
      <c r="K7" s="111" t="s">
        <v>37</v>
      </c>
      <c r="L7" s="112" t="s">
        <v>33</v>
      </c>
      <c r="M7" s="112" t="s">
        <v>38</v>
      </c>
      <c r="N7" s="112"/>
      <c r="O7" s="110" t="s">
        <v>59</v>
      </c>
      <c r="P7" s="112" t="s">
        <v>35</v>
      </c>
      <c r="Q7" s="113" t="s">
        <v>37</v>
      </c>
      <c r="R7" s="113" t="s">
        <v>52</v>
      </c>
      <c r="S7" s="113" t="s">
        <v>53</v>
      </c>
      <c r="T7" s="204"/>
      <c r="U7" s="114" t="s">
        <v>44</v>
      </c>
      <c r="V7" s="138"/>
    </row>
    <row r="8" spans="1:24" ht="21" customHeight="1">
      <c r="A8" s="157">
        <v>1</v>
      </c>
      <c r="B8" s="82" t="s">
        <v>24</v>
      </c>
      <c r="C8" s="140" t="s">
        <v>6</v>
      </c>
      <c r="D8" s="80" t="s">
        <v>16</v>
      </c>
      <c r="E8" s="80" t="s">
        <v>10</v>
      </c>
      <c r="F8" s="81" t="s">
        <v>109</v>
      </c>
      <c r="G8" s="81" t="s">
        <v>87</v>
      </c>
      <c r="H8" s="115" t="s">
        <v>47</v>
      </c>
      <c r="I8" s="43">
        <v>6</v>
      </c>
      <c r="J8" s="92">
        <v>12</v>
      </c>
      <c r="K8" s="92">
        <v>3</v>
      </c>
      <c r="L8" s="92">
        <v>60</v>
      </c>
      <c r="M8" s="92">
        <v>80</v>
      </c>
      <c r="N8" s="93">
        <v>350</v>
      </c>
      <c r="O8" s="92">
        <v>850</v>
      </c>
      <c r="P8" s="92">
        <f>I8*J8*L8</f>
        <v>4320</v>
      </c>
      <c r="Q8" s="92">
        <f>I8*K8*M8</f>
        <v>1440</v>
      </c>
      <c r="R8" s="92">
        <v>840</v>
      </c>
      <c r="S8" s="92">
        <v>880</v>
      </c>
      <c r="T8" s="93">
        <v>2500</v>
      </c>
      <c r="U8" s="93">
        <f aca="true" t="shared" si="0" ref="U8:U18">Q8+P8+O8+N8+R8+S8+T8</f>
        <v>11180</v>
      </c>
      <c r="V8" s="14"/>
      <c r="X8" s="116">
        <f aca="true" t="shared" si="1" ref="X8:X18">U8-W8</f>
        <v>11180</v>
      </c>
    </row>
    <row r="9" spans="1:24" ht="21" customHeight="1">
      <c r="A9" s="158">
        <v>2</v>
      </c>
      <c r="B9" s="82" t="s">
        <v>24</v>
      </c>
      <c r="C9" s="140" t="s">
        <v>7</v>
      </c>
      <c r="D9" s="80" t="s">
        <v>16</v>
      </c>
      <c r="E9" s="80" t="s">
        <v>10</v>
      </c>
      <c r="F9" s="81">
        <v>42825</v>
      </c>
      <c r="G9" s="81">
        <v>42827</v>
      </c>
      <c r="H9" s="117" t="s">
        <v>46</v>
      </c>
      <c r="I9" s="43">
        <v>5</v>
      </c>
      <c r="J9" s="92">
        <v>12</v>
      </c>
      <c r="K9" s="92">
        <v>3</v>
      </c>
      <c r="L9" s="92">
        <v>60</v>
      </c>
      <c r="M9" s="92">
        <v>80</v>
      </c>
      <c r="N9" s="93">
        <v>350</v>
      </c>
      <c r="O9" s="92">
        <v>800</v>
      </c>
      <c r="P9" s="92">
        <f>I9*J9*L9</f>
        <v>3600</v>
      </c>
      <c r="Q9" s="92">
        <f>I9*K9*M9</f>
        <v>1200</v>
      </c>
      <c r="R9" s="92">
        <v>300</v>
      </c>
      <c r="S9" s="92">
        <v>200</v>
      </c>
      <c r="T9" s="93"/>
      <c r="U9" s="93">
        <f t="shared" si="0"/>
        <v>6450</v>
      </c>
      <c r="V9" s="14"/>
      <c r="X9" s="116">
        <f t="shared" si="1"/>
        <v>6450</v>
      </c>
    </row>
    <row r="10" spans="1:24" ht="30.75" customHeight="1">
      <c r="A10" s="159">
        <v>3</v>
      </c>
      <c r="B10" s="82" t="s">
        <v>61</v>
      </c>
      <c r="C10" s="140" t="s">
        <v>7</v>
      </c>
      <c r="D10" s="80" t="s">
        <v>16</v>
      </c>
      <c r="E10" s="80" t="s">
        <v>10</v>
      </c>
      <c r="F10" s="81">
        <v>42861</v>
      </c>
      <c r="G10" s="81">
        <v>42862</v>
      </c>
      <c r="H10" s="115" t="s">
        <v>60</v>
      </c>
      <c r="I10" s="43">
        <v>3</v>
      </c>
      <c r="J10" s="92"/>
      <c r="K10" s="92">
        <v>3</v>
      </c>
      <c r="L10" s="92">
        <v>52</v>
      </c>
      <c r="M10" s="92">
        <v>100</v>
      </c>
      <c r="N10" s="93">
        <v>450</v>
      </c>
      <c r="O10" s="92">
        <v>180</v>
      </c>
      <c r="P10" s="92">
        <f>I10*J10*L10</f>
        <v>0</v>
      </c>
      <c r="Q10" s="92">
        <f>I10*K10*M10</f>
        <v>900</v>
      </c>
      <c r="R10" s="92">
        <v>250</v>
      </c>
      <c r="S10" s="92">
        <v>250</v>
      </c>
      <c r="T10" s="93"/>
      <c r="U10" s="93">
        <f t="shared" si="0"/>
        <v>2030</v>
      </c>
      <c r="V10" s="14"/>
      <c r="X10" s="116">
        <f t="shared" si="1"/>
        <v>2030</v>
      </c>
    </row>
    <row r="11" spans="1:24" ht="21" customHeight="1">
      <c r="A11" s="19">
        <v>4</v>
      </c>
      <c r="B11" s="55" t="s">
        <v>24</v>
      </c>
      <c r="C11" s="51" t="s">
        <v>84</v>
      </c>
      <c r="D11" s="130" t="s">
        <v>18</v>
      </c>
      <c r="E11" s="51" t="s">
        <v>10</v>
      </c>
      <c r="F11" s="52">
        <v>42874</v>
      </c>
      <c r="G11" s="52">
        <v>42876</v>
      </c>
      <c r="H11" s="131" t="s">
        <v>51</v>
      </c>
      <c r="I11" s="132">
        <v>7</v>
      </c>
      <c r="J11" s="133">
        <v>14</v>
      </c>
      <c r="K11" s="133">
        <v>3</v>
      </c>
      <c r="L11" s="133">
        <v>52</v>
      </c>
      <c r="M11" s="133">
        <v>70</v>
      </c>
      <c r="N11" s="134"/>
      <c r="O11" s="133">
        <v>500</v>
      </c>
      <c r="P11" s="133">
        <f aca="true" t="shared" si="2" ref="P11:P17">I11*J11*L11</f>
        <v>5096</v>
      </c>
      <c r="Q11" s="133">
        <f aca="true" t="shared" si="3" ref="Q11:Q17">I11*K11*M11</f>
        <v>1470</v>
      </c>
      <c r="R11" s="133">
        <v>1200</v>
      </c>
      <c r="S11" s="133">
        <v>900</v>
      </c>
      <c r="T11" s="134"/>
      <c r="U11" s="134">
        <f t="shared" si="0"/>
        <v>9166</v>
      </c>
      <c r="V11" s="14"/>
      <c r="X11" s="116">
        <f t="shared" si="1"/>
        <v>9166</v>
      </c>
    </row>
    <row r="12" spans="1:24" ht="21" customHeight="1">
      <c r="A12" s="159">
        <v>5</v>
      </c>
      <c r="B12" s="82" t="s">
        <v>21</v>
      </c>
      <c r="C12" s="140" t="s">
        <v>7</v>
      </c>
      <c r="D12" s="80" t="s">
        <v>16</v>
      </c>
      <c r="E12" s="80" t="s">
        <v>10</v>
      </c>
      <c r="F12" s="81">
        <v>42896</v>
      </c>
      <c r="G12" s="81">
        <v>42897</v>
      </c>
      <c r="H12" s="139" t="s">
        <v>60</v>
      </c>
      <c r="I12" s="98">
        <v>3</v>
      </c>
      <c r="J12" s="47"/>
      <c r="K12" s="47">
        <v>3</v>
      </c>
      <c r="L12" s="92">
        <v>45</v>
      </c>
      <c r="M12" s="92">
        <v>100</v>
      </c>
      <c r="N12" s="99">
        <v>450</v>
      </c>
      <c r="O12" s="47">
        <v>125</v>
      </c>
      <c r="P12" s="47">
        <f>I12*J12*L12</f>
        <v>0</v>
      </c>
      <c r="Q12" s="47">
        <f>I12*K12*M12</f>
        <v>900</v>
      </c>
      <c r="R12" s="47">
        <f>60*2*3</f>
        <v>360</v>
      </c>
      <c r="S12" s="47">
        <f>50*3*2</f>
        <v>300</v>
      </c>
      <c r="T12" s="47"/>
      <c r="U12" s="99">
        <f t="shared" si="0"/>
        <v>2135</v>
      </c>
      <c r="V12" s="14"/>
      <c r="X12" s="116">
        <f>U12-W12</f>
        <v>2135</v>
      </c>
    </row>
    <row r="13" spans="1:24" ht="21" customHeight="1">
      <c r="A13" s="21">
        <v>6</v>
      </c>
      <c r="B13" s="55" t="s">
        <v>23</v>
      </c>
      <c r="C13" s="51" t="s">
        <v>8</v>
      </c>
      <c r="D13" s="130" t="s">
        <v>18</v>
      </c>
      <c r="E13" s="51" t="s">
        <v>10</v>
      </c>
      <c r="F13" s="52">
        <v>42908</v>
      </c>
      <c r="G13" s="52">
        <v>42911</v>
      </c>
      <c r="H13" s="135" t="s">
        <v>45</v>
      </c>
      <c r="I13" s="132">
        <v>7</v>
      </c>
      <c r="J13" s="133">
        <v>14</v>
      </c>
      <c r="K13" s="133">
        <v>1</v>
      </c>
      <c r="L13" s="133">
        <v>52</v>
      </c>
      <c r="M13" s="133">
        <v>70</v>
      </c>
      <c r="N13" s="134"/>
      <c r="O13" s="133">
        <v>100</v>
      </c>
      <c r="P13" s="133">
        <f t="shared" si="2"/>
        <v>5096</v>
      </c>
      <c r="Q13" s="133">
        <f t="shared" si="3"/>
        <v>490</v>
      </c>
      <c r="R13" s="133">
        <v>180</v>
      </c>
      <c r="S13" s="133">
        <v>100</v>
      </c>
      <c r="T13" s="134"/>
      <c r="U13" s="134">
        <f t="shared" si="0"/>
        <v>5966</v>
      </c>
      <c r="V13" s="14"/>
      <c r="X13" s="116">
        <f t="shared" si="1"/>
        <v>5966</v>
      </c>
    </row>
    <row r="14" spans="1:24" ht="28.5" customHeight="1">
      <c r="A14" s="159">
        <v>7</v>
      </c>
      <c r="B14" s="82" t="s">
        <v>68</v>
      </c>
      <c r="C14" s="140" t="s">
        <v>7</v>
      </c>
      <c r="D14" s="80" t="s">
        <v>16</v>
      </c>
      <c r="E14" s="80" t="s">
        <v>10</v>
      </c>
      <c r="F14" s="81">
        <v>42959</v>
      </c>
      <c r="G14" s="81">
        <v>42960</v>
      </c>
      <c r="H14" s="115" t="s">
        <v>79</v>
      </c>
      <c r="I14" s="43">
        <v>3</v>
      </c>
      <c r="J14" s="92">
        <v>8</v>
      </c>
      <c r="K14" s="92">
        <v>3</v>
      </c>
      <c r="L14" s="92">
        <v>52</v>
      </c>
      <c r="M14" s="92">
        <v>70</v>
      </c>
      <c r="N14" s="93">
        <v>460</v>
      </c>
      <c r="O14" s="92">
        <v>100</v>
      </c>
      <c r="P14" s="92">
        <f t="shared" si="2"/>
        <v>1248</v>
      </c>
      <c r="Q14" s="92">
        <f t="shared" si="3"/>
        <v>630</v>
      </c>
      <c r="R14" s="92">
        <f>60*2*3</f>
        <v>360</v>
      </c>
      <c r="S14" s="92">
        <f>50*3*2</f>
        <v>300</v>
      </c>
      <c r="T14" s="93"/>
      <c r="U14" s="93">
        <f t="shared" si="0"/>
        <v>3098</v>
      </c>
      <c r="V14" s="14"/>
      <c r="X14" s="116">
        <f t="shared" si="1"/>
        <v>3098</v>
      </c>
    </row>
    <row r="15" spans="1:24" ht="21" customHeight="1">
      <c r="A15" s="19">
        <v>8</v>
      </c>
      <c r="B15" s="55" t="s">
        <v>24</v>
      </c>
      <c r="C15" s="51" t="s">
        <v>85</v>
      </c>
      <c r="D15" s="130" t="s">
        <v>18</v>
      </c>
      <c r="E15" s="51" t="s">
        <v>10</v>
      </c>
      <c r="F15" s="52">
        <v>43000</v>
      </c>
      <c r="G15" s="52">
        <v>43002</v>
      </c>
      <c r="H15" s="131" t="s">
        <v>46</v>
      </c>
      <c r="I15" s="132">
        <v>7</v>
      </c>
      <c r="J15" s="133">
        <v>14</v>
      </c>
      <c r="K15" s="133">
        <v>3</v>
      </c>
      <c r="L15" s="133">
        <v>52</v>
      </c>
      <c r="M15" s="133">
        <v>70</v>
      </c>
      <c r="N15" s="134">
        <v>350</v>
      </c>
      <c r="O15" s="133">
        <v>500</v>
      </c>
      <c r="P15" s="133">
        <f t="shared" si="2"/>
        <v>5096</v>
      </c>
      <c r="Q15" s="133">
        <f t="shared" si="3"/>
        <v>1470</v>
      </c>
      <c r="R15" s="133">
        <v>1200</v>
      </c>
      <c r="S15" s="133">
        <v>900</v>
      </c>
      <c r="T15" s="134"/>
      <c r="U15" s="134">
        <f t="shared" si="0"/>
        <v>9516</v>
      </c>
      <c r="V15" s="14"/>
      <c r="X15" s="116">
        <f t="shared" si="1"/>
        <v>9516</v>
      </c>
    </row>
    <row r="16" spans="1:24" ht="21" customHeight="1">
      <c r="A16" s="21">
        <v>9</v>
      </c>
      <c r="B16" s="55" t="s">
        <v>25</v>
      </c>
      <c r="C16" s="136" t="s">
        <v>7</v>
      </c>
      <c r="D16" s="130" t="s">
        <v>18</v>
      </c>
      <c r="E16" s="136" t="s">
        <v>10</v>
      </c>
      <c r="F16" s="137">
        <v>43015</v>
      </c>
      <c r="G16" s="137">
        <v>43016</v>
      </c>
      <c r="H16" s="135" t="s">
        <v>60</v>
      </c>
      <c r="I16" s="132">
        <v>3</v>
      </c>
      <c r="J16" s="133">
        <v>8</v>
      </c>
      <c r="K16" s="133">
        <v>2</v>
      </c>
      <c r="L16" s="133">
        <v>60</v>
      </c>
      <c r="M16" s="133">
        <v>80</v>
      </c>
      <c r="N16" s="134"/>
      <c r="O16" s="133">
        <v>150</v>
      </c>
      <c r="P16" s="133">
        <f t="shared" si="2"/>
        <v>1440</v>
      </c>
      <c r="Q16" s="133">
        <f t="shared" si="3"/>
        <v>480</v>
      </c>
      <c r="R16" s="133">
        <v>420</v>
      </c>
      <c r="S16" s="133">
        <v>300</v>
      </c>
      <c r="T16" s="134"/>
      <c r="U16" s="134">
        <f t="shared" si="0"/>
        <v>2790</v>
      </c>
      <c r="V16" s="14"/>
      <c r="X16" s="116">
        <f t="shared" si="1"/>
        <v>2790</v>
      </c>
    </row>
    <row r="17" spans="1:24" ht="21" customHeight="1">
      <c r="A17" s="158">
        <v>10</v>
      </c>
      <c r="B17" s="82" t="s">
        <v>25</v>
      </c>
      <c r="C17" s="160" t="s">
        <v>7</v>
      </c>
      <c r="D17" s="147" t="s">
        <v>55</v>
      </c>
      <c r="E17" s="147" t="s">
        <v>10</v>
      </c>
      <c r="F17" s="148">
        <v>43022</v>
      </c>
      <c r="G17" s="148">
        <v>43023</v>
      </c>
      <c r="H17" s="115" t="s">
        <v>79</v>
      </c>
      <c r="I17" s="43">
        <v>3</v>
      </c>
      <c r="J17" s="92">
        <v>8</v>
      </c>
      <c r="K17" s="92">
        <v>3</v>
      </c>
      <c r="L17" s="92">
        <v>45</v>
      </c>
      <c r="M17" s="92">
        <v>60</v>
      </c>
      <c r="N17" s="93"/>
      <c r="O17" s="92">
        <v>150</v>
      </c>
      <c r="P17" s="92">
        <f t="shared" si="2"/>
        <v>1080</v>
      </c>
      <c r="Q17" s="92">
        <f t="shared" si="3"/>
        <v>540</v>
      </c>
      <c r="R17" s="92">
        <v>360</v>
      </c>
      <c r="S17" s="92">
        <v>300</v>
      </c>
      <c r="T17" s="93"/>
      <c r="U17" s="93">
        <f t="shared" si="0"/>
        <v>2430</v>
      </c>
      <c r="V17" s="14"/>
      <c r="X17" s="116">
        <f t="shared" si="1"/>
        <v>2430</v>
      </c>
    </row>
    <row r="18" spans="1:24" ht="21" customHeight="1">
      <c r="A18" s="20">
        <v>11</v>
      </c>
      <c r="B18" s="55" t="s">
        <v>22</v>
      </c>
      <c r="C18" s="51" t="s">
        <v>7</v>
      </c>
      <c r="D18" s="130" t="s">
        <v>18</v>
      </c>
      <c r="E18" s="51" t="s">
        <v>10</v>
      </c>
      <c r="F18" s="137">
        <v>43036</v>
      </c>
      <c r="G18" s="137">
        <v>43037</v>
      </c>
      <c r="H18" s="131" t="s">
        <v>45</v>
      </c>
      <c r="I18" s="132">
        <v>3</v>
      </c>
      <c r="J18" s="133">
        <v>8</v>
      </c>
      <c r="K18" s="133">
        <v>1</v>
      </c>
      <c r="L18" s="133">
        <v>45</v>
      </c>
      <c r="M18" s="133">
        <v>60</v>
      </c>
      <c r="N18" s="134"/>
      <c r="O18" s="133">
        <v>125</v>
      </c>
      <c r="P18" s="133">
        <f>I18*J18*L18</f>
        <v>1080</v>
      </c>
      <c r="Q18" s="133">
        <f>I18*K18*M18</f>
        <v>180</v>
      </c>
      <c r="R18" s="133">
        <f>60*2*3</f>
        <v>360</v>
      </c>
      <c r="S18" s="133">
        <f>50*3*2</f>
        <v>300</v>
      </c>
      <c r="T18" s="134"/>
      <c r="U18" s="134">
        <f t="shared" si="0"/>
        <v>2045</v>
      </c>
      <c r="V18" s="14"/>
      <c r="X18" s="116">
        <f t="shared" si="1"/>
        <v>2045</v>
      </c>
    </row>
    <row r="19" spans="1:24" ht="21" customHeight="1">
      <c r="A19" s="19"/>
      <c r="B19" s="31"/>
      <c r="C19" s="32"/>
      <c r="D19" s="118"/>
      <c r="E19" s="32"/>
      <c r="F19" s="33"/>
      <c r="G19" s="33"/>
      <c r="H19" s="115"/>
      <c r="I19" s="43"/>
      <c r="J19" s="92"/>
      <c r="K19" s="92"/>
      <c r="L19" s="92"/>
      <c r="M19" s="92"/>
      <c r="N19" s="93"/>
      <c r="O19" s="92"/>
      <c r="P19" s="92"/>
      <c r="Q19" s="92"/>
      <c r="R19" s="92"/>
      <c r="S19" s="92"/>
      <c r="T19" s="93"/>
      <c r="U19" s="93"/>
      <c r="V19" s="14"/>
      <c r="X19" s="116"/>
    </row>
    <row r="20" spans="1:24" ht="21" customHeight="1">
      <c r="A20" s="21"/>
      <c r="B20" s="31"/>
      <c r="C20" s="32"/>
      <c r="D20" s="32"/>
      <c r="E20" s="32"/>
      <c r="F20" s="33"/>
      <c r="G20" s="33"/>
      <c r="H20" s="117"/>
      <c r="I20" s="43"/>
      <c r="J20" s="92"/>
      <c r="K20" s="92"/>
      <c r="L20" s="92"/>
      <c r="M20" s="92"/>
      <c r="N20" s="93"/>
      <c r="O20" s="92"/>
      <c r="P20" s="92"/>
      <c r="Q20" s="92"/>
      <c r="R20" s="92"/>
      <c r="S20" s="92"/>
      <c r="T20" s="93"/>
      <c r="U20" s="93"/>
      <c r="V20" s="14"/>
      <c r="X20" s="116"/>
    </row>
    <row r="21" spans="1:24" ht="21" customHeight="1">
      <c r="A21" s="21"/>
      <c r="B21" s="31"/>
      <c r="C21" s="32"/>
      <c r="D21" s="36"/>
      <c r="E21" s="32"/>
      <c r="F21" s="33"/>
      <c r="G21" s="33"/>
      <c r="H21" s="115"/>
      <c r="I21" s="43"/>
      <c r="J21" s="92"/>
      <c r="K21" s="92"/>
      <c r="L21" s="92"/>
      <c r="M21" s="92"/>
      <c r="N21" s="93"/>
      <c r="O21" s="92"/>
      <c r="P21" s="92"/>
      <c r="Q21" s="92"/>
      <c r="R21" s="92"/>
      <c r="S21" s="92"/>
      <c r="T21" s="93"/>
      <c r="U21" s="93"/>
      <c r="V21" s="14"/>
      <c r="X21" s="116"/>
    </row>
    <row r="22" spans="1:24" ht="21" customHeight="1">
      <c r="A22" s="19"/>
      <c r="B22" s="31"/>
      <c r="C22" s="32"/>
      <c r="D22" s="118"/>
      <c r="E22" s="32"/>
      <c r="F22" s="33"/>
      <c r="G22" s="33"/>
      <c r="H22" s="115"/>
      <c r="I22" s="43"/>
      <c r="J22" s="92"/>
      <c r="K22" s="92"/>
      <c r="L22" s="92"/>
      <c r="M22" s="92"/>
      <c r="N22" s="93"/>
      <c r="O22" s="92"/>
      <c r="P22" s="92"/>
      <c r="Q22" s="92"/>
      <c r="R22" s="92"/>
      <c r="S22" s="92"/>
      <c r="T22" s="93"/>
      <c r="U22" s="93"/>
      <c r="V22" s="14"/>
      <c r="X22" s="116"/>
    </row>
    <row r="23" spans="1:24" ht="21" customHeight="1">
      <c r="A23" s="19"/>
      <c r="B23" s="31"/>
      <c r="C23" s="32"/>
      <c r="D23" s="36"/>
      <c r="E23" s="32"/>
      <c r="F23" s="33"/>
      <c r="G23" s="33"/>
      <c r="H23" s="119"/>
      <c r="I23" s="43"/>
      <c r="J23" s="92"/>
      <c r="K23" s="92"/>
      <c r="L23" s="92"/>
      <c r="M23" s="92"/>
      <c r="N23" s="93"/>
      <c r="O23" s="92"/>
      <c r="P23" s="92"/>
      <c r="Q23" s="92"/>
      <c r="R23" s="92"/>
      <c r="S23" s="92"/>
      <c r="T23" s="93"/>
      <c r="U23" s="93">
        <f>SUM(U8:U22)</f>
        <v>56806</v>
      </c>
      <c r="V23" s="14"/>
      <c r="X23" s="116"/>
    </row>
    <row r="24" spans="1:24" ht="21" customHeight="1">
      <c r="A24" s="21"/>
      <c r="B24" s="31"/>
      <c r="C24" s="37"/>
      <c r="D24" s="36"/>
      <c r="E24" s="37"/>
      <c r="F24" s="38"/>
      <c r="G24" s="38"/>
      <c r="H24" s="115"/>
      <c r="I24" s="43"/>
      <c r="J24" s="92"/>
      <c r="K24" s="92"/>
      <c r="L24" s="92"/>
      <c r="M24" s="92"/>
      <c r="N24" s="93"/>
      <c r="O24" s="92"/>
      <c r="P24" s="92"/>
      <c r="Q24" s="92"/>
      <c r="R24" s="92"/>
      <c r="S24" s="92"/>
      <c r="T24" s="93"/>
      <c r="U24" s="93"/>
      <c r="V24" s="14"/>
      <c r="X24" s="116"/>
    </row>
    <row r="25" spans="1:24" ht="21" customHeight="1">
      <c r="A25" s="21"/>
      <c r="B25" s="31"/>
      <c r="C25" s="37"/>
      <c r="D25" s="37"/>
      <c r="E25" s="37"/>
      <c r="F25" s="38"/>
      <c r="G25" s="38"/>
      <c r="H25" s="115"/>
      <c r="I25" s="43"/>
      <c r="J25" s="92"/>
      <c r="K25" s="92"/>
      <c r="L25" s="92"/>
      <c r="M25" s="92"/>
      <c r="N25" s="93"/>
      <c r="O25" s="92"/>
      <c r="P25" s="92"/>
      <c r="Q25" s="92"/>
      <c r="R25" s="92"/>
      <c r="S25" s="92"/>
      <c r="T25" s="93"/>
      <c r="U25" s="93"/>
      <c r="V25" s="14"/>
      <c r="X25" s="116"/>
    </row>
    <row r="26" spans="1:24" ht="21" customHeight="1">
      <c r="A26" s="21"/>
      <c r="B26" s="31"/>
      <c r="C26" s="32"/>
      <c r="D26" s="32"/>
      <c r="E26" s="32"/>
      <c r="F26" s="33"/>
      <c r="G26" s="33"/>
      <c r="H26" s="115"/>
      <c r="I26" s="43"/>
      <c r="J26" s="92"/>
      <c r="K26" s="92"/>
      <c r="L26" s="92"/>
      <c r="M26" s="92"/>
      <c r="N26" s="93"/>
      <c r="O26" s="92"/>
      <c r="P26" s="92"/>
      <c r="Q26" s="92"/>
      <c r="R26" s="93"/>
      <c r="S26" s="92"/>
      <c r="T26" s="93"/>
      <c r="U26" s="93"/>
      <c r="V26" s="14"/>
      <c r="X26" s="142"/>
    </row>
    <row r="27" spans="1:22" ht="15">
      <c r="A27" s="21"/>
      <c r="B27" s="31"/>
      <c r="C27" s="32"/>
      <c r="D27" s="32"/>
      <c r="E27" s="32"/>
      <c r="F27" s="33"/>
      <c r="G27" s="33"/>
      <c r="H27" s="115"/>
      <c r="I27" s="43"/>
      <c r="J27" s="92"/>
      <c r="K27" s="92"/>
      <c r="L27" s="92"/>
      <c r="M27" s="92"/>
      <c r="N27" s="93"/>
      <c r="O27" s="92"/>
      <c r="P27" s="92"/>
      <c r="Q27" s="92"/>
      <c r="R27" s="93"/>
      <c r="S27" s="93"/>
      <c r="T27" s="93"/>
      <c r="U27" s="93"/>
      <c r="V27" s="14"/>
    </row>
    <row r="28" spans="1:22" ht="15">
      <c r="A28" s="21"/>
      <c r="B28" s="31"/>
      <c r="C28" s="32"/>
      <c r="D28" s="32"/>
      <c r="E28" s="32"/>
      <c r="F28" s="33"/>
      <c r="G28" s="33"/>
      <c r="H28" s="115"/>
      <c r="I28" s="43"/>
      <c r="J28" s="92"/>
      <c r="K28" s="92"/>
      <c r="L28" s="92"/>
      <c r="M28" s="92"/>
      <c r="N28" s="93"/>
      <c r="O28" s="92"/>
      <c r="P28" s="92"/>
      <c r="Q28" s="92"/>
      <c r="R28" s="93"/>
      <c r="S28" s="93"/>
      <c r="T28" s="93"/>
      <c r="U28" s="93"/>
      <c r="V28" s="14"/>
    </row>
    <row r="29" spans="1:22" ht="15.75" thickBot="1">
      <c r="A29" s="22"/>
      <c r="B29" s="39"/>
      <c r="C29" s="40"/>
      <c r="D29" s="40"/>
      <c r="E29" s="40"/>
      <c r="F29" s="41"/>
      <c r="G29" s="41"/>
      <c r="H29" s="120"/>
      <c r="I29" s="44"/>
      <c r="J29" s="45"/>
      <c r="K29" s="45"/>
      <c r="L29" s="45"/>
      <c r="M29" s="45"/>
      <c r="N29" s="121"/>
      <c r="O29" s="45"/>
      <c r="P29" s="45"/>
      <c r="Q29" s="45"/>
      <c r="R29" s="121"/>
      <c r="S29" s="121"/>
      <c r="T29" s="121"/>
      <c r="U29" s="121"/>
      <c r="V29" s="14"/>
    </row>
    <row r="30" ht="15">
      <c r="I30" s="14"/>
    </row>
    <row r="31" spans="2:9" ht="15">
      <c r="B31" s="31" t="s">
        <v>21</v>
      </c>
      <c r="C31" s="32" t="s">
        <v>7</v>
      </c>
      <c r="D31" s="32" t="s">
        <v>16</v>
      </c>
      <c r="E31" s="32" t="s">
        <v>10</v>
      </c>
      <c r="F31" s="33">
        <v>42145</v>
      </c>
      <c r="G31" s="33">
        <v>42146</v>
      </c>
      <c r="H31" s="115" t="s">
        <v>60</v>
      </c>
      <c r="I31" s="4" t="s">
        <v>90</v>
      </c>
    </row>
    <row r="32" spans="2:8" ht="15">
      <c r="B32" s="122"/>
      <c r="C32" s="196"/>
      <c r="D32" s="196"/>
      <c r="E32" s="196"/>
      <c r="F32" s="196"/>
      <c r="G32" s="196"/>
      <c r="H32" s="123"/>
    </row>
    <row r="33" spans="2:8" ht="15">
      <c r="B33" s="122"/>
      <c r="C33" s="196"/>
      <c r="D33" s="196"/>
      <c r="E33" s="196"/>
      <c r="F33" s="196"/>
      <c r="G33" s="196"/>
      <c r="H33" s="123"/>
    </row>
    <row r="34" spans="2:12" ht="15">
      <c r="B34" s="122"/>
      <c r="C34" s="196"/>
      <c r="D34" s="196"/>
      <c r="E34" s="196"/>
      <c r="F34" s="124"/>
      <c r="G34" s="124"/>
      <c r="H34" s="125"/>
      <c r="I34" s="14"/>
      <c r="J34" s="42"/>
      <c r="K34" s="42"/>
      <c r="L34" s="14"/>
    </row>
    <row r="35" spans="2:12" ht="15">
      <c r="B35" s="122"/>
      <c r="C35" s="126"/>
      <c r="D35" s="126"/>
      <c r="E35" s="126"/>
      <c r="F35" s="124"/>
      <c r="G35" s="124"/>
      <c r="H35" s="125"/>
      <c r="I35" s="14"/>
      <c r="J35" s="42"/>
      <c r="K35" s="42"/>
      <c r="L35" s="14"/>
    </row>
    <row r="36" spans="2:12" ht="15">
      <c r="B36" s="127"/>
      <c r="C36" s="126"/>
      <c r="D36" s="126"/>
      <c r="E36" s="126"/>
      <c r="F36" s="124"/>
      <c r="G36" s="124"/>
      <c r="H36" s="125"/>
      <c r="I36" s="14"/>
      <c r="J36" s="42"/>
      <c r="K36" s="42"/>
      <c r="L36" s="14"/>
    </row>
  </sheetData>
  <sheetProtection/>
  <mergeCells count="11">
    <mergeCell ref="T6:T7"/>
    <mergeCell ref="A2:F2"/>
    <mergeCell ref="G5:H5"/>
    <mergeCell ref="B6:B7"/>
    <mergeCell ref="C6:C7"/>
    <mergeCell ref="C34:E34"/>
    <mergeCell ref="F6:G6"/>
    <mergeCell ref="H6:H7"/>
    <mergeCell ref="E6:E7"/>
    <mergeCell ref="C32:G32"/>
    <mergeCell ref="C33:G33"/>
  </mergeCells>
  <printOptions/>
  <pageMargins left="0.1968503937007874" right="0.1968503937007874" top="1.7322834645669292" bottom="0.35433070866141736" header="0.31496062992125984" footer="0.31496062992125984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B1">
      <selection activeCell="R20" sqref="R20"/>
    </sheetView>
  </sheetViews>
  <sheetFormatPr defaultColWidth="9.140625" defaultRowHeight="12.75"/>
  <cols>
    <col min="1" max="1" width="4.421875" style="66" customWidth="1"/>
    <col min="2" max="2" width="64.8515625" style="1" customWidth="1"/>
    <col min="3" max="3" width="5.140625" style="9" customWidth="1"/>
    <col min="4" max="4" width="8.140625" style="9" customWidth="1"/>
    <col min="5" max="5" width="5.8515625" style="2" customWidth="1"/>
    <col min="6" max="7" width="8.7109375" style="67" customWidth="1"/>
    <col min="8" max="8" width="13.421875" style="1" customWidth="1"/>
    <col min="9" max="9" width="4.8515625" style="2" customWidth="1"/>
    <col min="10" max="11" width="5.421875" style="2" customWidth="1"/>
    <col min="12" max="12" width="6.8515625" style="2" customWidth="1"/>
    <col min="13" max="13" width="6.28125" style="2" customWidth="1"/>
    <col min="14" max="14" width="6.8515625" style="2" customWidth="1"/>
    <col min="15" max="15" width="8.8515625" style="2" customWidth="1"/>
    <col min="16" max="16" width="7.140625" style="2" customWidth="1"/>
    <col min="17" max="19" width="6.28125" style="2" customWidth="1"/>
    <col min="20" max="21" width="9.8515625" style="2" customWidth="1"/>
    <col min="22" max="22" width="13.421875" style="4" customWidth="1"/>
    <col min="23" max="23" width="14.7109375" style="73" customWidth="1"/>
    <col min="24" max="24" width="14.00390625" style="78" customWidth="1"/>
    <col min="25" max="25" width="11.7109375" style="68" customWidth="1"/>
    <col min="26" max="16384" width="9.140625" style="68" customWidth="1"/>
  </cols>
  <sheetData>
    <row r="1" spans="1:6" ht="15">
      <c r="A1" s="209" t="s">
        <v>26</v>
      </c>
      <c r="B1" s="209"/>
      <c r="C1" s="209"/>
      <c r="D1" s="209"/>
      <c r="E1" s="209"/>
      <c r="F1" s="209"/>
    </row>
    <row r="2" spans="1:21" ht="15">
      <c r="A2" s="69"/>
      <c r="B2" s="10"/>
      <c r="C2" s="10"/>
      <c r="D2" s="1"/>
      <c r="E2" s="10"/>
      <c r="F2" s="69"/>
      <c r="H2" s="210"/>
      <c r="I2" s="210"/>
      <c r="Q2" s="2">
        <v>440</v>
      </c>
      <c r="R2" s="2">
        <v>324</v>
      </c>
      <c r="S2" s="2">
        <v>70</v>
      </c>
      <c r="U2" s="2">
        <f>SUM(Q2:T2)</f>
        <v>834</v>
      </c>
    </row>
    <row r="3" spans="1:21" ht="20.25">
      <c r="A3" s="70" t="s">
        <v>93</v>
      </c>
      <c r="B3" s="24"/>
      <c r="C3" s="24"/>
      <c r="D3" s="46"/>
      <c r="E3" s="24"/>
      <c r="F3" s="70"/>
      <c r="G3" s="70"/>
      <c r="H3" s="24"/>
      <c r="I3" s="42"/>
      <c r="Q3" s="2">
        <v>440</v>
      </c>
      <c r="R3" s="2">
        <v>400</v>
      </c>
      <c r="S3" s="2">
        <v>64</v>
      </c>
      <c r="U3" s="2">
        <f>SUM(Q3:T3)</f>
        <v>904</v>
      </c>
    </row>
    <row r="4" spans="7:9" ht="17.25" customHeight="1" thickBot="1">
      <c r="G4" s="211"/>
      <c r="H4" s="211"/>
      <c r="I4" s="42"/>
    </row>
    <row r="5" spans="1:25" ht="18" customHeight="1">
      <c r="A5" s="74" t="s">
        <v>4</v>
      </c>
      <c r="B5" s="201" t="s">
        <v>0</v>
      </c>
      <c r="C5" s="212" t="s">
        <v>11</v>
      </c>
      <c r="D5" s="6" t="s">
        <v>13</v>
      </c>
      <c r="E5" s="201" t="s">
        <v>1</v>
      </c>
      <c r="F5" s="214" t="s">
        <v>2</v>
      </c>
      <c r="G5" s="215"/>
      <c r="H5" s="199" t="s">
        <v>3</v>
      </c>
      <c r="I5" s="165" t="s">
        <v>31</v>
      </c>
      <c r="J5" s="102" t="s">
        <v>34</v>
      </c>
      <c r="K5" s="103" t="s">
        <v>34</v>
      </c>
      <c r="L5" s="102" t="s">
        <v>36</v>
      </c>
      <c r="M5" s="102" t="s">
        <v>36</v>
      </c>
      <c r="N5" s="102" t="s">
        <v>40</v>
      </c>
      <c r="O5" s="102" t="s">
        <v>39</v>
      </c>
      <c r="P5" s="102" t="s">
        <v>41</v>
      </c>
      <c r="Q5" s="166" t="s">
        <v>42</v>
      </c>
      <c r="R5" s="166"/>
      <c r="S5" s="166"/>
      <c r="T5" s="203" t="s">
        <v>54</v>
      </c>
      <c r="U5" s="203" t="s">
        <v>111</v>
      </c>
      <c r="V5" s="106" t="s">
        <v>43</v>
      </c>
      <c r="W5" s="75" t="s">
        <v>76</v>
      </c>
      <c r="X5" s="79" t="s">
        <v>77</v>
      </c>
      <c r="Y5" s="72" t="s">
        <v>78</v>
      </c>
    </row>
    <row r="6" spans="1:25" ht="19.5" customHeight="1" thickBot="1">
      <c r="A6" s="76" t="s">
        <v>5</v>
      </c>
      <c r="B6" s="202"/>
      <c r="C6" s="213"/>
      <c r="D6" s="8" t="s">
        <v>12</v>
      </c>
      <c r="E6" s="202"/>
      <c r="F6" s="71" t="s">
        <v>29</v>
      </c>
      <c r="G6" s="71" t="s">
        <v>30</v>
      </c>
      <c r="H6" s="200"/>
      <c r="I6" s="167" t="s">
        <v>32</v>
      </c>
      <c r="J6" s="110" t="s">
        <v>35</v>
      </c>
      <c r="K6" s="111" t="s">
        <v>37</v>
      </c>
      <c r="L6" s="110" t="s">
        <v>33</v>
      </c>
      <c r="M6" s="110" t="s">
        <v>38</v>
      </c>
      <c r="N6" s="110"/>
      <c r="O6" s="110" t="s">
        <v>59</v>
      </c>
      <c r="P6" s="110" t="s">
        <v>35</v>
      </c>
      <c r="Q6" s="168" t="s">
        <v>37</v>
      </c>
      <c r="R6" s="168" t="s">
        <v>52</v>
      </c>
      <c r="S6" s="168" t="s">
        <v>53</v>
      </c>
      <c r="T6" s="204"/>
      <c r="U6" s="204"/>
      <c r="V6" s="114" t="s">
        <v>44</v>
      </c>
      <c r="W6" s="77"/>
      <c r="X6" s="79"/>
      <c r="Y6" s="72"/>
    </row>
    <row r="7" spans="1:25" s="4" customFormat="1" ht="19.5" customHeight="1">
      <c r="A7" s="54">
        <v>1</v>
      </c>
      <c r="B7" s="149" t="s">
        <v>94</v>
      </c>
      <c r="C7" s="145" t="s">
        <v>6</v>
      </c>
      <c r="D7" s="146" t="s">
        <v>15</v>
      </c>
      <c r="E7" s="80" t="s">
        <v>92</v>
      </c>
      <c r="F7" s="81">
        <v>42748</v>
      </c>
      <c r="G7" s="81">
        <v>42750</v>
      </c>
      <c r="H7" s="91"/>
      <c r="I7" s="43">
        <v>7</v>
      </c>
      <c r="J7" s="92">
        <v>10</v>
      </c>
      <c r="K7" s="92">
        <v>2</v>
      </c>
      <c r="L7" s="92">
        <v>60</v>
      </c>
      <c r="M7" s="92">
        <v>80</v>
      </c>
      <c r="N7" s="92">
        <v>400</v>
      </c>
      <c r="O7" s="92"/>
      <c r="P7" s="92">
        <f aca="true" t="shared" si="0" ref="P7:P13">I7*J7*L7</f>
        <v>4200</v>
      </c>
      <c r="Q7" s="92">
        <f aca="true" t="shared" si="1" ref="Q7:Q13">I7*K7*M7</f>
        <v>1120</v>
      </c>
      <c r="R7" s="92">
        <v>810</v>
      </c>
      <c r="S7" s="92">
        <v>630</v>
      </c>
      <c r="T7" s="92">
        <v>6000</v>
      </c>
      <c r="U7" s="161">
        <v>2600</v>
      </c>
      <c r="V7" s="94">
        <f>T7+S7+R7+Q7+P7+N7+U7</f>
        <v>15760</v>
      </c>
      <c r="W7" s="95"/>
      <c r="X7" s="96"/>
      <c r="Y7" s="93"/>
    </row>
    <row r="8" spans="1:27" s="4" customFormat="1" ht="19.5" customHeight="1">
      <c r="A8" s="53">
        <v>2</v>
      </c>
      <c r="B8" s="149" t="s">
        <v>95</v>
      </c>
      <c r="C8" s="145" t="s">
        <v>6</v>
      </c>
      <c r="D8" s="146" t="s">
        <v>15</v>
      </c>
      <c r="E8" s="80" t="s">
        <v>10</v>
      </c>
      <c r="F8" s="81">
        <v>42748</v>
      </c>
      <c r="G8" s="81">
        <v>42750</v>
      </c>
      <c r="H8" s="91"/>
      <c r="I8" s="43">
        <v>4</v>
      </c>
      <c r="J8" s="92">
        <v>10</v>
      </c>
      <c r="K8" s="92">
        <v>2</v>
      </c>
      <c r="L8" s="92">
        <v>75</v>
      </c>
      <c r="M8" s="92">
        <v>100</v>
      </c>
      <c r="N8" s="92">
        <v>400</v>
      </c>
      <c r="O8" s="92"/>
      <c r="P8" s="92">
        <f t="shared" si="0"/>
        <v>3000</v>
      </c>
      <c r="Q8" s="92">
        <f t="shared" si="1"/>
        <v>800</v>
      </c>
      <c r="R8" s="92">
        <v>810</v>
      </c>
      <c r="S8" s="92">
        <v>630</v>
      </c>
      <c r="T8" s="92">
        <v>6000</v>
      </c>
      <c r="U8" s="161">
        <v>1800</v>
      </c>
      <c r="V8" s="94">
        <f aca="true" t="shared" si="2" ref="V8:V33">T8+S8+R8+Q8+P8+N8+U8</f>
        <v>13440</v>
      </c>
      <c r="W8" s="95"/>
      <c r="X8" s="96">
        <f>4*3*70</f>
        <v>840</v>
      </c>
      <c r="Y8" s="93"/>
      <c r="AA8" s="4">
        <f>22*150</f>
        <v>3300</v>
      </c>
    </row>
    <row r="9" spans="1:25" s="4" customFormat="1" ht="19.5" customHeight="1">
      <c r="A9" s="53">
        <v>3</v>
      </c>
      <c r="B9" s="149" t="s">
        <v>96</v>
      </c>
      <c r="C9" s="145" t="s">
        <v>6</v>
      </c>
      <c r="D9" s="146" t="s">
        <v>15</v>
      </c>
      <c r="E9" s="80" t="s">
        <v>91</v>
      </c>
      <c r="F9" s="81">
        <v>42748</v>
      </c>
      <c r="G9" s="81">
        <v>42750</v>
      </c>
      <c r="H9" s="91"/>
      <c r="I9" s="43">
        <v>7</v>
      </c>
      <c r="J9" s="92">
        <v>10</v>
      </c>
      <c r="K9" s="92">
        <v>2</v>
      </c>
      <c r="L9" s="92">
        <v>75</v>
      </c>
      <c r="M9" s="92">
        <v>100</v>
      </c>
      <c r="N9" s="92">
        <v>400</v>
      </c>
      <c r="O9" s="92"/>
      <c r="P9" s="92">
        <f t="shared" si="0"/>
        <v>5250</v>
      </c>
      <c r="Q9" s="92">
        <f t="shared" si="1"/>
        <v>1400</v>
      </c>
      <c r="R9" s="92">
        <v>810</v>
      </c>
      <c r="S9" s="92">
        <v>630</v>
      </c>
      <c r="T9" s="92">
        <v>6000</v>
      </c>
      <c r="U9" s="161">
        <v>1800</v>
      </c>
      <c r="V9" s="94">
        <f t="shared" si="2"/>
        <v>16290</v>
      </c>
      <c r="W9" s="95"/>
      <c r="X9" s="96"/>
      <c r="Y9" s="93"/>
    </row>
    <row r="10" spans="1:25" s="4" customFormat="1" ht="19.5" customHeight="1">
      <c r="A10" s="53">
        <v>4</v>
      </c>
      <c r="B10" s="149" t="s">
        <v>63</v>
      </c>
      <c r="C10" s="145" t="s">
        <v>6</v>
      </c>
      <c r="D10" s="146" t="s">
        <v>15</v>
      </c>
      <c r="E10" s="80" t="s">
        <v>91</v>
      </c>
      <c r="F10" s="81">
        <v>42754</v>
      </c>
      <c r="G10" s="81">
        <v>42757</v>
      </c>
      <c r="H10" s="91"/>
      <c r="I10" s="43">
        <v>7</v>
      </c>
      <c r="J10" s="92">
        <v>10</v>
      </c>
      <c r="K10" s="92">
        <v>2</v>
      </c>
      <c r="L10" s="92">
        <v>60</v>
      </c>
      <c r="M10" s="92">
        <v>80</v>
      </c>
      <c r="N10" s="92">
        <v>400</v>
      </c>
      <c r="O10" s="92"/>
      <c r="P10" s="92">
        <f t="shared" si="0"/>
        <v>4200</v>
      </c>
      <c r="Q10" s="92">
        <f t="shared" si="1"/>
        <v>1120</v>
      </c>
      <c r="R10" s="92">
        <v>810</v>
      </c>
      <c r="S10" s="92">
        <v>630</v>
      </c>
      <c r="T10" s="92">
        <v>6000</v>
      </c>
      <c r="U10" s="161">
        <v>1800</v>
      </c>
      <c r="V10" s="94">
        <f t="shared" si="2"/>
        <v>14960</v>
      </c>
      <c r="W10" s="95">
        <f>3*3*70</f>
        <v>630</v>
      </c>
      <c r="X10" s="96"/>
      <c r="Y10" s="93"/>
    </row>
    <row r="11" spans="1:25" s="4" customFormat="1" ht="19.5" customHeight="1">
      <c r="A11" s="53">
        <v>5</v>
      </c>
      <c r="B11" s="88" t="s">
        <v>25</v>
      </c>
      <c r="C11" s="147" t="s">
        <v>7</v>
      </c>
      <c r="D11" s="147" t="s">
        <v>97</v>
      </c>
      <c r="E11" s="147" t="s">
        <v>10</v>
      </c>
      <c r="F11" s="148">
        <v>42762</v>
      </c>
      <c r="G11" s="148">
        <v>42764</v>
      </c>
      <c r="H11" s="91"/>
      <c r="I11" s="43">
        <v>5</v>
      </c>
      <c r="J11" s="92">
        <v>8</v>
      </c>
      <c r="K11" s="92">
        <v>2</v>
      </c>
      <c r="L11" s="92">
        <v>60</v>
      </c>
      <c r="M11" s="92">
        <v>80</v>
      </c>
      <c r="N11" s="92">
        <v>450</v>
      </c>
      <c r="O11" s="92">
        <v>350</v>
      </c>
      <c r="P11" s="92">
        <f t="shared" si="0"/>
        <v>2400</v>
      </c>
      <c r="Q11" s="92">
        <f t="shared" si="1"/>
        <v>800</v>
      </c>
      <c r="R11" s="92">
        <v>720</v>
      </c>
      <c r="S11" s="92">
        <v>630</v>
      </c>
      <c r="T11" s="92">
        <v>1000</v>
      </c>
      <c r="U11" s="161">
        <v>1800</v>
      </c>
      <c r="V11" s="94">
        <f>T11+S11+R11+Q11+P11+N11+U11</f>
        <v>7800</v>
      </c>
      <c r="W11" s="95"/>
      <c r="X11" s="96"/>
      <c r="Y11" s="93"/>
    </row>
    <row r="12" spans="1:25" s="4" customFormat="1" ht="19.5" customHeight="1">
      <c r="A12" s="53">
        <v>6</v>
      </c>
      <c r="B12" s="55" t="s">
        <v>24</v>
      </c>
      <c r="C12" s="80" t="s">
        <v>6</v>
      </c>
      <c r="D12" s="80" t="s">
        <v>17</v>
      </c>
      <c r="E12" s="80" t="s">
        <v>10</v>
      </c>
      <c r="F12" s="81">
        <v>42769</v>
      </c>
      <c r="G12" s="81">
        <v>42771</v>
      </c>
      <c r="H12" s="91"/>
      <c r="I12" s="43">
        <v>6</v>
      </c>
      <c r="J12" s="92">
        <v>14</v>
      </c>
      <c r="K12" s="92">
        <v>3</v>
      </c>
      <c r="L12" s="92">
        <v>45</v>
      </c>
      <c r="M12" s="92">
        <v>60</v>
      </c>
      <c r="N12" s="92">
        <v>400</v>
      </c>
      <c r="O12" s="92">
        <v>850</v>
      </c>
      <c r="P12" s="92">
        <f t="shared" si="0"/>
        <v>3780</v>
      </c>
      <c r="Q12" s="92">
        <f t="shared" si="1"/>
        <v>1080</v>
      </c>
      <c r="R12" s="92">
        <v>810</v>
      </c>
      <c r="S12" s="92">
        <v>630</v>
      </c>
      <c r="T12" s="92"/>
      <c r="U12" s="161">
        <v>1800</v>
      </c>
      <c r="V12" s="94">
        <f t="shared" si="2"/>
        <v>8500</v>
      </c>
      <c r="W12" s="95">
        <f>2*2*70</f>
        <v>280</v>
      </c>
      <c r="X12" s="96"/>
      <c r="Y12" s="93"/>
    </row>
    <row r="13" spans="1:25" s="4" customFormat="1" ht="19.5" customHeight="1">
      <c r="A13" s="53">
        <v>7</v>
      </c>
      <c r="B13" s="143" t="s">
        <v>98</v>
      </c>
      <c r="C13" s="145" t="s">
        <v>6</v>
      </c>
      <c r="D13" s="146" t="s">
        <v>15</v>
      </c>
      <c r="E13" s="80" t="s">
        <v>10</v>
      </c>
      <c r="F13" s="81">
        <v>42784</v>
      </c>
      <c r="G13" s="81">
        <v>42785</v>
      </c>
      <c r="H13" s="91"/>
      <c r="I13" s="43">
        <v>3</v>
      </c>
      <c r="J13" s="92">
        <v>10</v>
      </c>
      <c r="K13" s="92">
        <v>2</v>
      </c>
      <c r="L13" s="92">
        <v>75</v>
      </c>
      <c r="M13" s="92">
        <v>100</v>
      </c>
      <c r="N13" s="92">
        <v>400</v>
      </c>
      <c r="O13" s="92"/>
      <c r="P13" s="92">
        <f t="shared" si="0"/>
        <v>2250</v>
      </c>
      <c r="Q13" s="92">
        <f t="shared" si="1"/>
        <v>600</v>
      </c>
      <c r="R13" s="92">
        <v>360</v>
      </c>
      <c r="S13" s="92">
        <v>280</v>
      </c>
      <c r="T13" s="92">
        <v>6000</v>
      </c>
      <c r="U13" s="161">
        <v>1800</v>
      </c>
      <c r="V13" s="94">
        <f t="shared" si="2"/>
        <v>11690</v>
      </c>
      <c r="W13" s="95"/>
      <c r="X13" s="96"/>
      <c r="Y13" s="93"/>
    </row>
    <row r="14" spans="1:25" s="4" customFormat="1" ht="19.5" customHeight="1">
      <c r="A14" s="53"/>
      <c r="B14" s="154" t="s">
        <v>107</v>
      </c>
      <c r="C14" s="155" t="s">
        <v>6</v>
      </c>
      <c r="D14" s="156" t="s">
        <v>15</v>
      </c>
      <c r="E14" s="140" t="s">
        <v>10</v>
      </c>
      <c r="F14" s="141">
        <v>42786</v>
      </c>
      <c r="G14" s="141">
        <v>42792</v>
      </c>
      <c r="H14" s="169" t="s">
        <v>112</v>
      </c>
      <c r="I14" s="162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94">
        <f t="shared" si="2"/>
        <v>0</v>
      </c>
      <c r="W14" s="95">
        <f>2*2*90</f>
        <v>360</v>
      </c>
      <c r="X14" s="96"/>
      <c r="Y14" s="93"/>
    </row>
    <row r="15" spans="1:25" s="4" customFormat="1" ht="19.5" customHeight="1">
      <c r="A15" s="53">
        <v>8</v>
      </c>
      <c r="B15" s="88" t="s">
        <v>24</v>
      </c>
      <c r="C15" s="80" t="s">
        <v>7</v>
      </c>
      <c r="D15" s="80" t="s">
        <v>15</v>
      </c>
      <c r="E15" s="80" t="s">
        <v>10</v>
      </c>
      <c r="F15" s="81">
        <v>42797</v>
      </c>
      <c r="G15" s="81">
        <v>42799</v>
      </c>
      <c r="H15" s="91"/>
      <c r="I15" s="43">
        <v>5</v>
      </c>
      <c r="J15" s="92">
        <v>14</v>
      </c>
      <c r="K15" s="92">
        <v>3</v>
      </c>
      <c r="L15" s="92">
        <v>75</v>
      </c>
      <c r="M15" s="92">
        <v>100</v>
      </c>
      <c r="N15" s="92">
        <v>550</v>
      </c>
      <c r="O15" s="92">
        <v>1000</v>
      </c>
      <c r="P15" s="92">
        <f>I15*J15*L15</f>
        <v>5250</v>
      </c>
      <c r="Q15" s="92">
        <f>I15*K15*M15</f>
        <v>1500</v>
      </c>
      <c r="R15" s="92">
        <v>1080</v>
      </c>
      <c r="S15" s="92">
        <v>600</v>
      </c>
      <c r="T15" s="92">
        <v>6000</v>
      </c>
      <c r="U15" s="161">
        <v>1800</v>
      </c>
      <c r="V15" s="94">
        <f t="shared" si="2"/>
        <v>16780</v>
      </c>
      <c r="W15" s="95"/>
      <c r="X15" s="96"/>
      <c r="Y15" s="93"/>
    </row>
    <row r="16" spans="1:25" s="4" customFormat="1" ht="19.5" customHeight="1">
      <c r="A16" s="53"/>
      <c r="B16" s="154" t="s">
        <v>108</v>
      </c>
      <c r="C16" s="155" t="s">
        <v>6</v>
      </c>
      <c r="D16" s="156" t="s">
        <v>15</v>
      </c>
      <c r="E16" s="140" t="s">
        <v>10</v>
      </c>
      <c r="F16" s="141">
        <v>42800</v>
      </c>
      <c r="G16" s="141">
        <v>42806</v>
      </c>
      <c r="H16" s="169" t="s">
        <v>112</v>
      </c>
      <c r="I16" s="162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4"/>
      <c r="V16" s="94">
        <f t="shared" si="2"/>
        <v>0</v>
      </c>
      <c r="W16" s="95">
        <f>3*3*90</f>
        <v>810</v>
      </c>
      <c r="X16" s="96"/>
      <c r="Y16" s="93"/>
    </row>
    <row r="17" spans="1:25" s="4" customFormat="1" ht="19.5" customHeight="1">
      <c r="A17" s="53"/>
      <c r="B17" s="86" t="s">
        <v>99</v>
      </c>
      <c r="C17" s="155"/>
      <c r="D17" s="156"/>
      <c r="E17" s="140" t="s">
        <v>10</v>
      </c>
      <c r="F17" s="141">
        <v>42810</v>
      </c>
      <c r="G17" s="141">
        <v>42813</v>
      </c>
      <c r="H17" s="169"/>
      <c r="I17" s="162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4"/>
      <c r="V17" s="94">
        <f t="shared" si="2"/>
        <v>0</v>
      </c>
      <c r="W17" s="95"/>
      <c r="X17" s="96"/>
      <c r="Y17" s="93"/>
    </row>
    <row r="18" spans="1:25" s="4" customFormat="1" ht="19.5" customHeight="1">
      <c r="A18" s="53">
        <v>9</v>
      </c>
      <c r="B18" s="88" t="s">
        <v>24</v>
      </c>
      <c r="C18" s="80" t="s">
        <v>9</v>
      </c>
      <c r="D18" s="80" t="s">
        <v>14</v>
      </c>
      <c r="E18" s="80" t="s">
        <v>10</v>
      </c>
      <c r="F18" s="81">
        <v>42818</v>
      </c>
      <c r="G18" s="81">
        <v>42820</v>
      </c>
      <c r="H18" s="97"/>
      <c r="I18" s="43">
        <v>6</v>
      </c>
      <c r="J18" s="92">
        <v>12</v>
      </c>
      <c r="K18" s="92">
        <v>3</v>
      </c>
      <c r="L18" s="92">
        <v>52</v>
      </c>
      <c r="M18" s="92">
        <v>70</v>
      </c>
      <c r="N18" s="92">
        <v>700</v>
      </c>
      <c r="O18" s="92">
        <v>850</v>
      </c>
      <c r="P18" s="92">
        <f>I18*J18*L18</f>
        <v>3744</v>
      </c>
      <c r="Q18" s="92">
        <f>I18*K18*M18</f>
        <v>1260</v>
      </c>
      <c r="R18" s="92">
        <v>300</v>
      </c>
      <c r="S18" s="92">
        <v>300</v>
      </c>
      <c r="T18" s="92">
        <v>300</v>
      </c>
      <c r="U18" s="161">
        <v>1800</v>
      </c>
      <c r="V18" s="94">
        <f t="shared" si="2"/>
        <v>8404</v>
      </c>
      <c r="W18" s="95"/>
      <c r="X18" s="96"/>
      <c r="Y18" s="93"/>
    </row>
    <row r="19" spans="1:25" s="4" customFormat="1" ht="19.5" customHeight="1">
      <c r="A19" s="53"/>
      <c r="B19" s="144" t="s">
        <v>100</v>
      </c>
      <c r="C19" s="145" t="s">
        <v>6</v>
      </c>
      <c r="D19" s="146" t="s">
        <v>15</v>
      </c>
      <c r="E19" s="80" t="s">
        <v>10</v>
      </c>
      <c r="F19" s="81">
        <v>42828</v>
      </c>
      <c r="G19" s="81">
        <v>42834</v>
      </c>
      <c r="H19" s="169" t="s">
        <v>112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/>
      <c r="V19" s="94">
        <f t="shared" si="2"/>
        <v>0</v>
      </c>
      <c r="W19" s="95"/>
      <c r="X19" s="96"/>
      <c r="Y19" s="93"/>
    </row>
    <row r="20" spans="1:25" s="4" customFormat="1" ht="19.5" customHeight="1">
      <c r="A20" s="53">
        <v>10</v>
      </c>
      <c r="B20" s="144" t="s">
        <v>101</v>
      </c>
      <c r="C20" s="145" t="s">
        <v>6</v>
      </c>
      <c r="D20" s="146" t="s">
        <v>15</v>
      </c>
      <c r="E20" s="80" t="s">
        <v>10</v>
      </c>
      <c r="F20" s="81">
        <v>42846</v>
      </c>
      <c r="G20" s="81">
        <v>42848</v>
      </c>
      <c r="H20" s="97"/>
      <c r="I20" s="170"/>
      <c r="J20" s="171"/>
      <c r="K20" s="171"/>
      <c r="L20" s="171"/>
      <c r="M20" s="171"/>
      <c r="N20" s="171"/>
      <c r="O20" s="92">
        <v>1000</v>
      </c>
      <c r="P20" s="171"/>
      <c r="Q20" s="171"/>
      <c r="R20" s="171"/>
      <c r="S20" s="171"/>
      <c r="T20" s="171"/>
      <c r="U20" s="172">
        <v>1800</v>
      </c>
      <c r="V20" s="94">
        <f t="shared" si="2"/>
        <v>1800</v>
      </c>
      <c r="W20" s="95"/>
      <c r="X20" s="96"/>
      <c r="Y20" s="93"/>
    </row>
    <row r="21" spans="1:25" s="4" customFormat="1" ht="19.5" customHeight="1">
      <c r="A21" s="53">
        <v>11</v>
      </c>
      <c r="B21" s="82" t="s">
        <v>24</v>
      </c>
      <c r="C21" s="80" t="s">
        <v>7</v>
      </c>
      <c r="D21" s="80" t="s">
        <v>17</v>
      </c>
      <c r="E21" s="80" t="s">
        <v>10</v>
      </c>
      <c r="F21" s="81">
        <v>42853</v>
      </c>
      <c r="G21" s="81">
        <v>42124</v>
      </c>
      <c r="H21" s="91"/>
      <c r="I21" s="43">
        <v>5</v>
      </c>
      <c r="J21" s="92"/>
      <c r="K21" s="92">
        <v>3</v>
      </c>
      <c r="L21" s="92">
        <v>52</v>
      </c>
      <c r="M21" s="92">
        <v>80</v>
      </c>
      <c r="N21" s="92">
        <v>750</v>
      </c>
      <c r="O21" s="92">
        <v>800</v>
      </c>
      <c r="P21" s="92">
        <f>I21*J21*L21</f>
        <v>0</v>
      </c>
      <c r="Q21" s="92">
        <f aca="true" t="shared" si="3" ref="Q21:Q33">I21*K21*M21</f>
        <v>1200</v>
      </c>
      <c r="R21" s="92">
        <v>300</v>
      </c>
      <c r="S21" s="92">
        <v>300</v>
      </c>
      <c r="T21" s="92"/>
      <c r="U21" s="161">
        <v>1800</v>
      </c>
      <c r="V21" s="94">
        <f t="shared" si="2"/>
        <v>4350</v>
      </c>
      <c r="W21" s="95"/>
      <c r="X21" s="96"/>
      <c r="Y21" s="93"/>
    </row>
    <row r="22" spans="1:25" s="4" customFormat="1" ht="19.5" customHeight="1">
      <c r="A22" s="53">
        <v>12</v>
      </c>
      <c r="B22" s="55" t="s">
        <v>24</v>
      </c>
      <c r="C22" s="51" t="s">
        <v>7</v>
      </c>
      <c r="D22" s="51" t="s">
        <v>14</v>
      </c>
      <c r="E22" s="51" t="s">
        <v>10</v>
      </c>
      <c r="F22" s="52">
        <v>42867</v>
      </c>
      <c r="G22" s="52">
        <v>42869</v>
      </c>
      <c r="H22" s="97"/>
      <c r="I22" s="43">
        <v>5</v>
      </c>
      <c r="J22" s="92">
        <v>14</v>
      </c>
      <c r="K22" s="92">
        <v>3</v>
      </c>
      <c r="L22" s="92">
        <v>60</v>
      </c>
      <c r="M22" s="92">
        <v>80</v>
      </c>
      <c r="N22" s="92">
        <v>500</v>
      </c>
      <c r="O22" s="92">
        <v>700</v>
      </c>
      <c r="P22" s="92">
        <f>I22*J22*L22</f>
        <v>4200</v>
      </c>
      <c r="Q22" s="92">
        <f t="shared" si="3"/>
        <v>1200</v>
      </c>
      <c r="R22" s="92">
        <v>1080</v>
      </c>
      <c r="S22" s="92">
        <v>600</v>
      </c>
      <c r="T22" s="92">
        <v>6000</v>
      </c>
      <c r="U22" s="161">
        <v>1800</v>
      </c>
      <c r="V22" s="94">
        <f t="shared" si="2"/>
        <v>15380</v>
      </c>
      <c r="W22" s="95"/>
      <c r="X22" s="96"/>
      <c r="Y22" s="93"/>
    </row>
    <row r="23" spans="1:25" s="4" customFormat="1" ht="19.5" customHeight="1">
      <c r="A23" s="53">
        <v>13</v>
      </c>
      <c r="B23" s="88" t="s">
        <v>20</v>
      </c>
      <c r="C23" s="150" t="s">
        <v>7</v>
      </c>
      <c r="D23" s="150" t="s">
        <v>17</v>
      </c>
      <c r="E23" s="150" t="s">
        <v>10</v>
      </c>
      <c r="F23" s="87">
        <v>42889</v>
      </c>
      <c r="G23" s="87">
        <v>42890</v>
      </c>
      <c r="H23" s="91"/>
      <c r="I23" s="43">
        <v>3</v>
      </c>
      <c r="J23" s="92">
        <v>9</v>
      </c>
      <c r="K23" s="92">
        <v>2</v>
      </c>
      <c r="L23" s="92">
        <v>52</v>
      </c>
      <c r="M23" s="92">
        <v>70</v>
      </c>
      <c r="N23" s="92">
        <v>550</v>
      </c>
      <c r="O23" s="92">
        <v>150</v>
      </c>
      <c r="P23" s="92">
        <f aca="true" t="shared" si="4" ref="P23:P28">I23*J23*L23</f>
        <v>1404</v>
      </c>
      <c r="Q23" s="92">
        <f t="shared" si="3"/>
        <v>420</v>
      </c>
      <c r="R23" s="92">
        <v>360</v>
      </c>
      <c r="S23" s="92">
        <v>300</v>
      </c>
      <c r="T23" s="92"/>
      <c r="U23" s="161">
        <v>1800</v>
      </c>
      <c r="V23" s="94">
        <f t="shared" si="2"/>
        <v>4834</v>
      </c>
      <c r="W23" s="95"/>
      <c r="X23" s="96"/>
      <c r="Y23" s="93"/>
    </row>
    <row r="24" spans="1:25" s="4" customFormat="1" ht="19.5" customHeight="1">
      <c r="A24" s="53">
        <v>14</v>
      </c>
      <c r="B24" s="89" t="s">
        <v>22</v>
      </c>
      <c r="C24" s="128" t="s">
        <v>7</v>
      </c>
      <c r="D24" s="128" t="s">
        <v>14</v>
      </c>
      <c r="E24" s="128" t="s">
        <v>10</v>
      </c>
      <c r="F24" s="129">
        <v>42903</v>
      </c>
      <c r="G24" s="129">
        <v>42904</v>
      </c>
      <c r="H24" s="97"/>
      <c r="I24" s="43">
        <v>3</v>
      </c>
      <c r="J24" s="92">
        <v>9</v>
      </c>
      <c r="K24" s="92">
        <v>2</v>
      </c>
      <c r="L24" s="92">
        <v>52</v>
      </c>
      <c r="M24" s="92">
        <v>70</v>
      </c>
      <c r="N24" s="92">
        <v>550</v>
      </c>
      <c r="O24" s="92">
        <v>150</v>
      </c>
      <c r="P24" s="92">
        <f>I24*J24*L24</f>
        <v>1404</v>
      </c>
      <c r="Q24" s="92">
        <f t="shared" si="3"/>
        <v>420</v>
      </c>
      <c r="R24" s="92">
        <v>360</v>
      </c>
      <c r="S24" s="92">
        <v>300</v>
      </c>
      <c r="T24" s="92"/>
      <c r="U24" s="161">
        <v>1800</v>
      </c>
      <c r="V24" s="94">
        <f t="shared" si="2"/>
        <v>4834</v>
      </c>
      <c r="W24" s="95"/>
      <c r="X24" s="96"/>
      <c r="Y24" s="93"/>
    </row>
    <row r="25" spans="1:25" s="4" customFormat="1" ht="19.5" customHeight="1">
      <c r="A25" s="53">
        <v>15</v>
      </c>
      <c r="B25" s="55" t="s">
        <v>28</v>
      </c>
      <c r="C25" s="51" t="s">
        <v>6</v>
      </c>
      <c r="D25" s="51" t="s">
        <v>15</v>
      </c>
      <c r="E25" s="51" t="s">
        <v>10</v>
      </c>
      <c r="F25" s="52">
        <v>42972</v>
      </c>
      <c r="G25" s="52">
        <v>42974</v>
      </c>
      <c r="H25" s="91"/>
      <c r="I25" s="43">
        <v>4</v>
      </c>
      <c r="J25" s="92">
        <v>8</v>
      </c>
      <c r="K25" s="92">
        <v>3</v>
      </c>
      <c r="L25" s="92">
        <v>52</v>
      </c>
      <c r="M25" s="92">
        <v>70</v>
      </c>
      <c r="N25" s="92">
        <v>850</v>
      </c>
      <c r="O25" s="92"/>
      <c r="P25" s="92">
        <f t="shared" si="4"/>
        <v>1664</v>
      </c>
      <c r="Q25" s="92">
        <f t="shared" si="3"/>
        <v>840</v>
      </c>
      <c r="R25" s="92">
        <v>350</v>
      </c>
      <c r="S25" s="92">
        <v>300</v>
      </c>
      <c r="T25" s="92"/>
      <c r="U25" s="161">
        <v>1800</v>
      </c>
      <c r="V25" s="94">
        <f t="shared" si="2"/>
        <v>5804</v>
      </c>
      <c r="W25" s="95"/>
      <c r="X25" s="96"/>
      <c r="Y25" s="93"/>
    </row>
    <row r="26" spans="1:25" s="4" customFormat="1" ht="19.5" customHeight="1">
      <c r="A26" s="53">
        <v>16</v>
      </c>
      <c r="B26" s="144" t="s">
        <v>102</v>
      </c>
      <c r="C26" s="145" t="s">
        <v>6</v>
      </c>
      <c r="D26" s="146" t="s">
        <v>15</v>
      </c>
      <c r="E26" s="80" t="s">
        <v>92</v>
      </c>
      <c r="F26" s="81">
        <v>42978</v>
      </c>
      <c r="G26" s="81">
        <v>42981</v>
      </c>
      <c r="H26" s="97"/>
      <c r="I26" s="43">
        <v>7</v>
      </c>
      <c r="J26" s="92">
        <v>10</v>
      </c>
      <c r="K26" s="92">
        <v>2</v>
      </c>
      <c r="L26" s="92">
        <v>60</v>
      </c>
      <c r="M26" s="92">
        <v>80</v>
      </c>
      <c r="N26" s="92">
        <v>400</v>
      </c>
      <c r="O26" s="92"/>
      <c r="P26" s="92">
        <f t="shared" si="4"/>
        <v>4200</v>
      </c>
      <c r="Q26" s="92">
        <f t="shared" si="3"/>
        <v>1120</v>
      </c>
      <c r="R26" s="92">
        <v>810</v>
      </c>
      <c r="S26" s="92">
        <v>630</v>
      </c>
      <c r="T26" s="92">
        <v>6000</v>
      </c>
      <c r="U26" s="161">
        <v>2600</v>
      </c>
      <c r="V26" s="94">
        <f t="shared" si="2"/>
        <v>15760</v>
      </c>
      <c r="W26" s="95"/>
      <c r="X26" s="96"/>
      <c r="Y26" s="93"/>
    </row>
    <row r="27" spans="1:25" s="4" customFormat="1" ht="19.5" customHeight="1">
      <c r="A27" s="53">
        <v>17</v>
      </c>
      <c r="B27" s="144" t="s">
        <v>103</v>
      </c>
      <c r="C27" s="145" t="s">
        <v>6</v>
      </c>
      <c r="D27" s="146" t="s">
        <v>15</v>
      </c>
      <c r="E27" s="80" t="s">
        <v>91</v>
      </c>
      <c r="F27" s="81">
        <v>42978</v>
      </c>
      <c r="G27" s="81">
        <v>42981</v>
      </c>
      <c r="H27" s="97"/>
      <c r="I27" s="43">
        <v>7</v>
      </c>
      <c r="J27" s="92">
        <v>10</v>
      </c>
      <c r="K27" s="92">
        <v>2</v>
      </c>
      <c r="L27" s="92">
        <v>75</v>
      </c>
      <c r="M27" s="92">
        <v>100</v>
      </c>
      <c r="N27" s="92">
        <v>400</v>
      </c>
      <c r="O27" s="92"/>
      <c r="P27" s="92">
        <f>I27*J27*L27</f>
        <v>5250</v>
      </c>
      <c r="Q27" s="92">
        <f t="shared" si="3"/>
        <v>1400</v>
      </c>
      <c r="R27" s="92">
        <v>810</v>
      </c>
      <c r="S27" s="92">
        <v>630</v>
      </c>
      <c r="T27" s="92">
        <v>6000</v>
      </c>
      <c r="U27" s="161">
        <v>1800</v>
      </c>
      <c r="V27" s="94">
        <f t="shared" si="2"/>
        <v>16290</v>
      </c>
      <c r="W27" s="95"/>
      <c r="X27" s="96"/>
      <c r="Y27" s="93"/>
    </row>
    <row r="28" spans="1:25" s="4" customFormat="1" ht="19.5" customHeight="1">
      <c r="A28" s="53">
        <v>18</v>
      </c>
      <c r="B28" s="144" t="s">
        <v>104</v>
      </c>
      <c r="C28" s="145" t="s">
        <v>6</v>
      </c>
      <c r="D28" s="146" t="s">
        <v>15</v>
      </c>
      <c r="E28" s="80" t="s">
        <v>91</v>
      </c>
      <c r="F28" s="81">
        <v>42978</v>
      </c>
      <c r="G28" s="81">
        <v>42981</v>
      </c>
      <c r="H28" s="97"/>
      <c r="I28" s="43">
        <v>7</v>
      </c>
      <c r="J28" s="92">
        <v>10</v>
      </c>
      <c r="K28" s="92">
        <v>2</v>
      </c>
      <c r="L28" s="92">
        <v>75</v>
      </c>
      <c r="M28" s="92">
        <v>100</v>
      </c>
      <c r="N28" s="92">
        <v>400</v>
      </c>
      <c r="O28" s="92"/>
      <c r="P28" s="92">
        <f t="shared" si="4"/>
        <v>5250</v>
      </c>
      <c r="Q28" s="92">
        <f t="shared" si="3"/>
        <v>1400</v>
      </c>
      <c r="R28" s="92">
        <v>810</v>
      </c>
      <c r="S28" s="92">
        <v>630</v>
      </c>
      <c r="T28" s="92">
        <v>6000</v>
      </c>
      <c r="U28" s="161">
        <v>1800</v>
      </c>
      <c r="V28" s="94">
        <f t="shared" si="2"/>
        <v>16290</v>
      </c>
      <c r="W28" s="95"/>
      <c r="X28" s="96"/>
      <c r="Y28" s="93"/>
    </row>
    <row r="29" spans="1:25" s="4" customFormat="1" ht="19.5" customHeight="1">
      <c r="A29" s="53">
        <v>19</v>
      </c>
      <c r="B29" s="144" t="s">
        <v>105</v>
      </c>
      <c r="C29" s="145" t="s">
        <v>6</v>
      </c>
      <c r="D29" s="146" t="s">
        <v>15</v>
      </c>
      <c r="E29" s="80" t="s">
        <v>10</v>
      </c>
      <c r="F29" s="81">
        <v>43008</v>
      </c>
      <c r="G29" s="81">
        <v>43009</v>
      </c>
      <c r="H29" s="97"/>
      <c r="I29" s="43">
        <v>4</v>
      </c>
      <c r="J29" s="92">
        <v>10</v>
      </c>
      <c r="K29" s="92">
        <v>2</v>
      </c>
      <c r="L29" s="92">
        <v>75</v>
      </c>
      <c r="M29" s="92">
        <v>100</v>
      </c>
      <c r="N29" s="92">
        <v>400</v>
      </c>
      <c r="O29" s="92"/>
      <c r="P29" s="92">
        <f>I29*J29*L29</f>
        <v>3000</v>
      </c>
      <c r="Q29" s="92">
        <f t="shared" si="3"/>
        <v>800</v>
      </c>
      <c r="R29" s="92">
        <v>810</v>
      </c>
      <c r="S29" s="92">
        <v>630</v>
      </c>
      <c r="T29" s="92">
        <v>6000</v>
      </c>
      <c r="U29" s="161">
        <v>1800</v>
      </c>
      <c r="V29" s="94">
        <f t="shared" si="2"/>
        <v>13440</v>
      </c>
      <c r="W29" s="95"/>
      <c r="X29" s="96"/>
      <c r="Y29" s="93"/>
    </row>
    <row r="30" spans="1:25" s="4" customFormat="1" ht="19.5" customHeight="1">
      <c r="A30" s="53">
        <v>20</v>
      </c>
      <c r="B30" s="151" t="s">
        <v>20</v>
      </c>
      <c r="C30" s="152" t="s">
        <v>7</v>
      </c>
      <c r="D30" s="152" t="s">
        <v>15</v>
      </c>
      <c r="E30" s="152" t="s">
        <v>10</v>
      </c>
      <c r="F30" s="153">
        <v>43029</v>
      </c>
      <c r="G30" s="153">
        <v>43030</v>
      </c>
      <c r="H30" s="97"/>
      <c r="I30" s="98">
        <v>3</v>
      </c>
      <c r="J30" s="47">
        <v>9</v>
      </c>
      <c r="K30" s="47">
        <v>2</v>
      </c>
      <c r="L30" s="47">
        <v>75</v>
      </c>
      <c r="M30" s="47">
        <v>100</v>
      </c>
      <c r="N30" s="47">
        <v>300</v>
      </c>
      <c r="O30" s="47">
        <v>150</v>
      </c>
      <c r="P30" s="47">
        <f>I30*J30*L30</f>
        <v>2025</v>
      </c>
      <c r="Q30" s="47">
        <f t="shared" si="3"/>
        <v>600</v>
      </c>
      <c r="R30" s="47"/>
      <c r="S30" s="47">
        <v>300</v>
      </c>
      <c r="T30" s="47"/>
      <c r="U30" s="161">
        <v>1800</v>
      </c>
      <c r="V30" s="94">
        <f t="shared" si="2"/>
        <v>5025</v>
      </c>
      <c r="W30" s="95"/>
      <c r="X30" s="96"/>
      <c r="Y30" s="93"/>
    </row>
    <row r="31" spans="1:25" s="4" customFormat="1" ht="19.5" customHeight="1">
      <c r="A31" s="53">
        <v>21</v>
      </c>
      <c r="B31" s="144" t="s">
        <v>106</v>
      </c>
      <c r="C31" s="145" t="s">
        <v>6</v>
      </c>
      <c r="D31" s="146" t="s">
        <v>15</v>
      </c>
      <c r="E31" s="80" t="s">
        <v>10</v>
      </c>
      <c r="F31" s="81">
        <v>43043</v>
      </c>
      <c r="G31" s="81">
        <v>43044</v>
      </c>
      <c r="H31" s="97"/>
      <c r="I31" s="43">
        <v>3</v>
      </c>
      <c r="J31" s="92">
        <v>10</v>
      </c>
      <c r="K31" s="92">
        <v>2</v>
      </c>
      <c r="L31" s="92">
        <v>75</v>
      </c>
      <c r="M31" s="92">
        <v>100</v>
      </c>
      <c r="N31" s="92">
        <v>400</v>
      </c>
      <c r="O31" s="92"/>
      <c r="P31" s="92">
        <f>I31*J31*L31</f>
        <v>2250</v>
      </c>
      <c r="Q31" s="92">
        <f t="shared" si="3"/>
        <v>600</v>
      </c>
      <c r="R31" s="92">
        <v>360</v>
      </c>
      <c r="S31" s="92">
        <v>280</v>
      </c>
      <c r="T31" s="92">
        <v>6000</v>
      </c>
      <c r="U31" s="161">
        <v>1800</v>
      </c>
      <c r="V31" s="94">
        <f t="shared" si="2"/>
        <v>11690</v>
      </c>
      <c r="W31" s="95"/>
      <c r="X31" s="96"/>
      <c r="Y31" s="93"/>
    </row>
    <row r="32" spans="1:25" s="4" customFormat="1" ht="19.5" customHeight="1">
      <c r="A32" s="53">
        <v>22</v>
      </c>
      <c r="B32" s="55" t="s">
        <v>88</v>
      </c>
      <c r="C32" s="136" t="s">
        <v>7</v>
      </c>
      <c r="D32" s="136" t="s">
        <v>89</v>
      </c>
      <c r="E32" s="136" t="s">
        <v>10</v>
      </c>
      <c r="F32" s="52">
        <v>43056</v>
      </c>
      <c r="G32" s="52">
        <v>43058</v>
      </c>
      <c r="H32" s="91"/>
      <c r="I32" s="43">
        <v>5</v>
      </c>
      <c r="J32" s="92">
        <v>8</v>
      </c>
      <c r="K32" s="92">
        <v>3</v>
      </c>
      <c r="L32" s="92">
        <v>60</v>
      </c>
      <c r="M32" s="92">
        <v>80</v>
      </c>
      <c r="N32" s="92">
        <v>450</v>
      </c>
      <c r="O32" s="92">
        <v>700</v>
      </c>
      <c r="P32" s="92">
        <f>I32*J32*L32</f>
        <v>2400</v>
      </c>
      <c r="Q32" s="92">
        <f t="shared" si="3"/>
        <v>1200</v>
      </c>
      <c r="R32" s="92">
        <v>200</v>
      </c>
      <c r="S32" s="92">
        <v>150</v>
      </c>
      <c r="T32" s="92"/>
      <c r="U32" s="161">
        <v>1800</v>
      </c>
      <c r="V32" s="94">
        <f t="shared" si="2"/>
        <v>6200</v>
      </c>
      <c r="W32" s="95"/>
      <c r="X32" s="96"/>
      <c r="Y32" s="93"/>
    </row>
    <row r="33" spans="1:25" s="4" customFormat="1" ht="19.5" customHeight="1">
      <c r="A33" s="53">
        <v>23</v>
      </c>
      <c r="B33" s="31" t="s">
        <v>25</v>
      </c>
      <c r="C33" s="32" t="s">
        <v>7</v>
      </c>
      <c r="D33" s="32" t="s">
        <v>58</v>
      </c>
      <c r="E33" s="32" t="s">
        <v>10</v>
      </c>
      <c r="F33" s="33">
        <v>43077</v>
      </c>
      <c r="G33" s="33">
        <v>43079</v>
      </c>
      <c r="H33" s="91"/>
      <c r="I33" s="43">
        <v>5</v>
      </c>
      <c r="J33" s="92">
        <v>8</v>
      </c>
      <c r="K33" s="92">
        <v>3</v>
      </c>
      <c r="L33" s="92">
        <v>60</v>
      </c>
      <c r="M33" s="92">
        <v>80</v>
      </c>
      <c r="N33" s="92">
        <v>450</v>
      </c>
      <c r="O33" s="92">
        <v>500</v>
      </c>
      <c r="P33" s="92">
        <f>I33*J33*L33</f>
        <v>2400</v>
      </c>
      <c r="Q33" s="92">
        <f t="shared" si="3"/>
        <v>1200</v>
      </c>
      <c r="R33" s="92">
        <v>400</v>
      </c>
      <c r="S33" s="92">
        <v>400</v>
      </c>
      <c r="T33" s="92"/>
      <c r="U33" s="161">
        <v>1800</v>
      </c>
      <c r="V33" s="94">
        <f t="shared" si="2"/>
        <v>6650</v>
      </c>
      <c r="W33" s="95"/>
      <c r="X33" s="96"/>
      <c r="Y33" s="93"/>
    </row>
    <row r="34" spans="1:25" s="4" customFormat="1" ht="19.5" customHeight="1">
      <c r="A34" s="53"/>
      <c r="B34" s="28"/>
      <c r="C34" s="29"/>
      <c r="D34" s="29"/>
      <c r="E34" s="29"/>
      <c r="F34" s="30"/>
      <c r="G34" s="30"/>
      <c r="H34" s="97"/>
      <c r="I34" s="4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61"/>
      <c r="V34" s="94"/>
      <c r="W34" s="95"/>
      <c r="X34" s="96"/>
      <c r="Y34" s="93"/>
    </row>
    <row r="35" spans="1:25" s="4" customFormat="1" ht="19.5" customHeight="1">
      <c r="A35" s="53"/>
      <c r="B35" s="28"/>
      <c r="C35" s="29"/>
      <c r="D35" s="29"/>
      <c r="E35" s="29"/>
      <c r="F35" s="30"/>
      <c r="G35" s="30"/>
      <c r="H35" s="97"/>
      <c r="I35" s="4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61"/>
      <c r="V35" s="94"/>
      <c r="W35" s="95"/>
      <c r="X35" s="96"/>
      <c r="Y35" s="93"/>
    </row>
    <row r="36" spans="1:25" s="4" customFormat="1" ht="19.5" customHeight="1">
      <c r="A36" s="53"/>
      <c r="B36" s="34"/>
      <c r="C36" s="90"/>
      <c r="D36" s="35"/>
      <c r="E36" s="32"/>
      <c r="F36" s="33"/>
      <c r="G36" s="33"/>
      <c r="H36" s="91"/>
      <c r="I36" s="4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161"/>
      <c r="V36" s="94"/>
      <c r="W36" s="95"/>
      <c r="X36" s="96"/>
      <c r="Y36" s="93"/>
    </row>
  </sheetData>
  <sheetProtection/>
  <mergeCells count="10">
    <mergeCell ref="U5:U6"/>
    <mergeCell ref="T5:T6"/>
    <mergeCell ref="A1:F1"/>
    <mergeCell ref="H2:I2"/>
    <mergeCell ref="G4:H4"/>
    <mergeCell ref="B5:B6"/>
    <mergeCell ref="C5:C6"/>
    <mergeCell ref="E5:E6"/>
    <mergeCell ref="F5:G5"/>
    <mergeCell ref="H5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24" sqref="F24:G24"/>
    </sheetView>
  </sheetViews>
  <sheetFormatPr defaultColWidth="9.140625" defaultRowHeight="12.75"/>
  <cols>
    <col min="1" max="1" width="4.421875" style="1" customWidth="1"/>
    <col min="2" max="2" width="46.140625" style="1" customWidth="1"/>
    <col min="3" max="3" width="5.140625" style="9" customWidth="1"/>
    <col min="4" max="4" width="10.8515625" style="9" customWidth="1"/>
    <col min="5" max="5" width="5.8515625" style="2" customWidth="1"/>
    <col min="6" max="7" width="8.7109375" style="3" customWidth="1"/>
    <col min="8" max="8" width="12.28125" style="1" customWidth="1"/>
    <col min="9" max="16384" width="9.140625" style="4" customWidth="1"/>
  </cols>
  <sheetData>
    <row r="1" spans="1:6" ht="15">
      <c r="A1" s="205" t="s">
        <v>26</v>
      </c>
      <c r="B1" s="205"/>
      <c r="C1" s="205"/>
      <c r="D1" s="205"/>
      <c r="E1" s="205"/>
      <c r="F1" s="205"/>
    </row>
    <row r="2" spans="1:6" ht="15">
      <c r="A2" s="10"/>
      <c r="B2" s="10"/>
      <c r="C2" s="10"/>
      <c r="D2" s="1"/>
      <c r="E2" s="10"/>
      <c r="F2" s="10"/>
    </row>
    <row r="3" spans="1:8" ht="20.25">
      <c r="A3" s="24" t="s">
        <v>72</v>
      </c>
      <c r="B3" s="24"/>
      <c r="C3" s="24"/>
      <c r="D3" s="46"/>
      <c r="E3" s="24"/>
      <c r="F3" s="24"/>
      <c r="G3" s="24"/>
      <c r="H3" s="3"/>
    </row>
    <row r="4" spans="7:8" ht="17.25" customHeight="1" thickBot="1">
      <c r="G4" s="206"/>
      <c r="H4" s="206"/>
    </row>
    <row r="5" spans="1:8" ht="18" customHeight="1">
      <c r="A5" s="56" t="s">
        <v>4</v>
      </c>
      <c r="B5" s="201" t="s">
        <v>0</v>
      </c>
      <c r="C5" s="216" t="s">
        <v>11</v>
      </c>
      <c r="D5" s="6" t="s">
        <v>13</v>
      </c>
      <c r="E5" s="201" t="s">
        <v>1</v>
      </c>
      <c r="F5" s="197" t="s">
        <v>2</v>
      </c>
      <c r="G5" s="198"/>
      <c r="H5" s="218" t="s">
        <v>3</v>
      </c>
    </row>
    <row r="6" spans="1:8" ht="19.5" customHeight="1" thickBot="1">
      <c r="A6" s="57" t="s">
        <v>5</v>
      </c>
      <c r="B6" s="202"/>
      <c r="C6" s="217"/>
      <c r="D6" s="8" t="s">
        <v>12</v>
      </c>
      <c r="E6" s="202"/>
      <c r="F6" s="23" t="s">
        <v>29</v>
      </c>
      <c r="G6" s="23" t="s">
        <v>30</v>
      </c>
      <c r="H6" s="219"/>
    </row>
    <row r="7" spans="1:8" ht="19.5" customHeight="1">
      <c r="A7" s="18">
        <v>1</v>
      </c>
      <c r="B7" s="25" t="s">
        <v>20</v>
      </c>
      <c r="C7" s="26" t="s">
        <v>7</v>
      </c>
      <c r="D7" s="26" t="s">
        <v>15</v>
      </c>
      <c r="E7" s="26" t="s">
        <v>10</v>
      </c>
      <c r="F7" s="27">
        <v>42014</v>
      </c>
      <c r="G7" s="27">
        <v>42015</v>
      </c>
      <c r="H7" s="17" t="s">
        <v>46</v>
      </c>
    </row>
    <row r="8" spans="1:8" ht="19.5" customHeight="1">
      <c r="A8" s="58">
        <v>2</v>
      </c>
      <c r="B8" s="28" t="s">
        <v>22</v>
      </c>
      <c r="C8" s="29" t="s">
        <v>7</v>
      </c>
      <c r="D8" s="29" t="s">
        <v>14</v>
      </c>
      <c r="E8" s="29" t="s">
        <v>10</v>
      </c>
      <c r="F8" s="30">
        <v>42021</v>
      </c>
      <c r="G8" s="30">
        <v>42022</v>
      </c>
      <c r="H8" s="59" t="s">
        <v>45</v>
      </c>
    </row>
    <row r="9" spans="1:8" ht="19.5" customHeight="1">
      <c r="A9" s="58">
        <v>3</v>
      </c>
      <c r="B9" s="31" t="s">
        <v>21</v>
      </c>
      <c r="C9" s="32" t="s">
        <v>7</v>
      </c>
      <c r="D9" s="32" t="s">
        <v>16</v>
      </c>
      <c r="E9" s="32" t="s">
        <v>10</v>
      </c>
      <c r="F9" s="33">
        <v>42028</v>
      </c>
      <c r="G9" s="33">
        <v>42029</v>
      </c>
      <c r="H9" s="60" t="s">
        <v>45</v>
      </c>
    </row>
    <row r="10" spans="1:8" ht="19.5" customHeight="1">
      <c r="A10" s="58">
        <v>4</v>
      </c>
      <c r="B10" s="34" t="s">
        <v>62</v>
      </c>
      <c r="C10" s="61" t="s">
        <v>6</v>
      </c>
      <c r="D10" s="35" t="s">
        <v>15</v>
      </c>
      <c r="E10" s="32" t="s">
        <v>10</v>
      </c>
      <c r="F10" s="33">
        <v>42033</v>
      </c>
      <c r="G10" s="33">
        <v>42036</v>
      </c>
      <c r="H10" s="11" t="s">
        <v>47</v>
      </c>
    </row>
    <row r="11" spans="1:8" ht="19.5" customHeight="1">
      <c r="A11" s="62">
        <v>5</v>
      </c>
      <c r="B11" s="34" t="s">
        <v>63</v>
      </c>
      <c r="C11" s="61"/>
      <c r="D11" s="35"/>
      <c r="E11" s="32" t="s">
        <v>10</v>
      </c>
      <c r="F11" s="33">
        <v>42033</v>
      </c>
      <c r="G11" s="33">
        <v>42036</v>
      </c>
      <c r="H11" s="11" t="s">
        <v>50</v>
      </c>
    </row>
    <row r="12" spans="1:8" ht="19.5" customHeight="1">
      <c r="A12" s="62">
        <v>6</v>
      </c>
      <c r="B12" s="34" t="s">
        <v>64</v>
      </c>
      <c r="C12" s="61"/>
      <c r="D12" s="35"/>
      <c r="E12" s="32" t="s">
        <v>10</v>
      </c>
      <c r="F12" s="33">
        <v>42054</v>
      </c>
      <c r="G12" s="33">
        <v>42057</v>
      </c>
      <c r="H12" s="11" t="s">
        <v>47</v>
      </c>
    </row>
    <row r="13" spans="1:8" ht="19.5" customHeight="1">
      <c r="A13" s="62">
        <v>7</v>
      </c>
      <c r="B13" s="31" t="s">
        <v>24</v>
      </c>
      <c r="C13" s="32" t="s">
        <v>6</v>
      </c>
      <c r="D13" s="32" t="s">
        <v>17</v>
      </c>
      <c r="E13" s="32" t="s">
        <v>10</v>
      </c>
      <c r="F13" s="33">
        <v>42062</v>
      </c>
      <c r="G13" s="33">
        <v>42064</v>
      </c>
      <c r="H13" s="11" t="s">
        <v>79</v>
      </c>
    </row>
    <row r="14" spans="1:8" ht="19.5" customHeight="1">
      <c r="A14" s="62">
        <v>8</v>
      </c>
      <c r="B14" s="31" t="s">
        <v>24</v>
      </c>
      <c r="C14" s="32" t="s">
        <v>7</v>
      </c>
      <c r="D14" s="32" t="s">
        <v>15</v>
      </c>
      <c r="E14" s="32" t="s">
        <v>10</v>
      </c>
      <c r="F14" s="33">
        <v>42069</v>
      </c>
      <c r="G14" s="33">
        <v>42071</v>
      </c>
      <c r="H14" s="11" t="s">
        <v>47</v>
      </c>
    </row>
    <row r="15" spans="1:8" ht="19.5" customHeight="1">
      <c r="A15" s="62">
        <v>9</v>
      </c>
      <c r="B15" s="31" t="s">
        <v>56</v>
      </c>
      <c r="C15" s="32" t="s">
        <v>8</v>
      </c>
      <c r="D15" s="32" t="s">
        <v>27</v>
      </c>
      <c r="E15" s="32" t="s">
        <v>10</v>
      </c>
      <c r="F15" s="33">
        <v>41711</v>
      </c>
      <c r="G15" s="33">
        <v>41713</v>
      </c>
      <c r="H15" s="11" t="s">
        <v>45</v>
      </c>
    </row>
    <row r="16" spans="1:8" ht="19.5" customHeight="1">
      <c r="A16" s="62">
        <v>10</v>
      </c>
      <c r="B16" s="31" t="s">
        <v>20</v>
      </c>
      <c r="C16" s="32" t="s">
        <v>7</v>
      </c>
      <c r="D16" s="32" t="s">
        <v>17</v>
      </c>
      <c r="E16" s="32" t="s">
        <v>10</v>
      </c>
      <c r="F16" s="33">
        <v>42084</v>
      </c>
      <c r="G16" s="33">
        <v>42085</v>
      </c>
      <c r="H16" s="11" t="s">
        <v>46</v>
      </c>
    </row>
    <row r="17" spans="1:8" ht="19.5" customHeight="1">
      <c r="A17" s="62">
        <v>11</v>
      </c>
      <c r="B17" s="31" t="s">
        <v>24</v>
      </c>
      <c r="C17" s="32" t="s">
        <v>6</v>
      </c>
      <c r="D17" s="32" t="s">
        <v>16</v>
      </c>
      <c r="E17" s="32" t="s">
        <v>10</v>
      </c>
      <c r="F17" s="33">
        <v>42090</v>
      </c>
      <c r="G17" s="33">
        <v>42092</v>
      </c>
      <c r="H17" s="11" t="s">
        <v>47</v>
      </c>
    </row>
    <row r="18" spans="1:8" ht="19.5" customHeight="1">
      <c r="A18" s="20">
        <v>12</v>
      </c>
      <c r="B18" s="31" t="s">
        <v>22</v>
      </c>
      <c r="C18" s="32" t="s">
        <v>7</v>
      </c>
      <c r="D18" s="36" t="s">
        <v>18</v>
      </c>
      <c r="E18" s="32" t="s">
        <v>10</v>
      </c>
      <c r="F18" s="33">
        <v>42112</v>
      </c>
      <c r="G18" s="33">
        <v>41748</v>
      </c>
      <c r="H18" s="15" t="s">
        <v>48</v>
      </c>
    </row>
    <row r="19" spans="1:8" ht="19.5" customHeight="1">
      <c r="A19" s="21">
        <v>13</v>
      </c>
      <c r="B19" s="31" t="s">
        <v>24</v>
      </c>
      <c r="C19" s="32" t="s">
        <v>7</v>
      </c>
      <c r="D19" s="32" t="s">
        <v>17</v>
      </c>
      <c r="E19" s="32" t="s">
        <v>10</v>
      </c>
      <c r="F19" s="33">
        <v>41753</v>
      </c>
      <c r="G19" s="33">
        <v>41755</v>
      </c>
      <c r="H19" s="11" t="s">
        <v>45</v>
      </c>
    </row>
    <row r="20" spans="1:8" ht="19.5" customHeight="1">
      <c r="A20" s="21">
        <v>14</v>
      </c>
      <c r="B20" s="31" t="s">
        <v>24</v>
      </c>
      <c r="C20" s="32" t="s">
        <v>9</v>
      </c>
      <c r="D20" s="32" t="s">
        <v>14</v>
      </c>
      <c r="E20" s="32" t="s">
        <v>10</v>
      </c>
      <c r="F20" s="33">
        <v>41760</v>
      </c>
      <c r="G20" s="33">
        <v>41762</v>
      </c>
      <c r="H20" s="16" t="s">
        <v>46</v>
      </c>
    </row>
    <row r="21" spans="1:8" ht="19.5" customHeight="1">
      <c r="A21" s="21">
        <v>15</v>
      </c>
      <c r="B21" s="34" t="s">
        <v>65</v>
      </c>
      <c r="C21" s="32"/>
      <c r="D21" s="32"/>
      <c r="E21" s="32" t="s">
        <v>10</v>
      </c>
      <c r="F21" s="33">
        <v>41763</v>
      </c>
      <c r="G21" s="33">
        <v>41769</v>
      </c>
      <c r="H21" s="16" t="s">
        <v>81</v>
      </c>
    </row>
    <row r="22" spans="1:8" ht="27" customHeight="1">
      <c r="A22" s="58">
        <v>16</v>
      </c>
      <c r="B22" s="31" t="s">
        <v>61</v>
      </c>
      <c r="C22" s="32" t="s">
        <v>7</v>
      </c>
      <c r="D22" s="63" t="s">
        <v>82</v>
      </c>
      <c r="E22" s="32" t="s">
        <v>10</v>
      </c>
      <c r="F22" s="33">
        <v>41768</v>
      </c>
      <c r="G22" s="33">
        <v>41769</v>
      </c>
      <c r="H22" s="64" t="s">
        <v>83</v>
      </c>
    </row>
    <row r="23" spans="1:8" ht="19.5" customHeight="1">
      <c r="A23" s="21">
        <v>17</v>
      </c>
      <c r="B23" s="31" t="s">
        <v>24</v>
      </c>
      <c r="C23" s="32" t="s">
        <v>7</v>
      </c>
      <c r="D23" s="32" t="s">
        <v>14</v>
      </c>
      <c r="E23" s="32" t="s">
        <v>10</v>
      </c>
      <c r="F23" s="33">
        <v>41774</v>
      </c>
      <c r="G23" s="33">
        <v>41776</v>
      </c>
      <c r="H23" s="16" t="s">
        <v>50</v>
      </c>
    </row>
    <row r="24" spans="1:8" ht="19.5" customHeight="1">
      <c r="A24" s="21">
        <v>18</v>
      </c>
      <c r="B24" s="31" t="s">
        <v>24</v>
      </c>
      <c r="C24" s="32" t="s">
        <v>7</v>
      </c>
      <c r="D24" s="32" t="s">
        <v>16</v>
      </c>
      <c r="E24" s="32" t="s">
        <v>10</v>
      </c>
      <c r="F24" s="33">
        <v>41781</v>
      </c>
      <c r="G24" s="33">
        <v>41783</v>
      </c>
      <c r="H24" s="16" t="s">
        <v>49</v>
      </c>
    </row>
    <row r="25" spans="1:8" ht="19.5" customHeight="1">
      <c r="A25" s="21">
        <v>19</v>
      </c>
      <c r="B25" s="34" t="s">
        <v>66</v>
      </c>
      <c r="C25" s="32"/>
      <c r="D25" s="32"/>
      <c r="E25" s="32" t="s">
        <v>10</v>
      </c>
      <c r="F25" s="33">
        <v>41777</v>
      </c>
      <c r="G25" s="33">
        <v>41783</v>
      </c>
      <c r="H25" s="11" t="s">
        <v>81</v>
      </c>
    </row>
    <row r="26" spans="1:8" ht="19.5" customHeight="1">
      <c r="A26" s="21">
        <v>20</v>
      </c>
      <c r="B26" s="34" t="s">
        <v>67</v>
      </c>
      <c r="C26" s="32"/>
      <c r="D26" s="32"/>
      <c r="E26" s="32" t="s">
        <v>10</v>
      </c>
      <c r="F26" s="33">
        <v>41791</v>
      </c>
      <c r="G26" s="33">
        <v>41797</v>
      </c>
      <c r="H26" s="16" t="s">
        <v>81</v>
      </c>
    </row>
    <row r="27" spans="1:8" ht="19.5" customHeight="1">
      <c r="A27" s="21">
        <v>21</v>
      </c>
      <c r="B27" s="34" t="s">
        <v>73</v>
      </c>
      <c r="C27" s="32"/>
      <c r="D27" s="32"/>
      <c r="E27" s="32" t="s">
        <v>10</v>
      </c>
      <c r="F27" s="33">
        <v>41805</v>
      </c>
      <c r="G27" s="33">
        <v>41811</v>
      </c>
      <c r="H27" s="12" t="s">
        <v>81</v>
      </c>
    </row>
    <row r="28" spans="1:8" ht="19.5" customHeight="1">
      <c r="A28" s="21">
        <v>22</v>
      </c>
      <c r="B28" s="31" t="s">
        <v>23</v>
      </c>
      <c r="C28" s="32" t="s">
        <v>8</v>
      </c>
      <c r="D28" s="36" t="s">
        <v>18</v>
      </c>
      <c r="E28" s="32" t="s">
        <v>10</v>
      </c>
      <c r="F28" s="33">
        <v>41815</v>
      </c>
      <c r="G28" s="33">
        <v>41818</v>
      </c>
      <c r="H28" s="11" t="s">
        <v>45</v>
      </c>
    </row>
    <row r="29" spans="1:8" ht="30" customHeight="1">
      <c r="A29" s="58">
        <v>23</v>
      </c>
      <c r="B29" s="31" t="s">
        <v>68</v>
      </c>
      <c r="C29" s="32" t="s">
        <v>7</v>
      </c>
      <c r="D29" s="63" t="s">
        <v>82</v>
      </c>
      <c r="E29" s="32" t="s">
        <v>10</v>
      </c>
      <c r="F29" s="33">
        <v>41866</v>
      </c>
      <c r="G29" s="33">
        <v>41867</v>
      </c>
      <c r="H29" s="11" t="s">
        <v>47</v>
      </c>
    </row>
    <row r="30" spans="1:8" ht="19.5" customHeight="1">
      <c r="A30" s="58">
        <v>24</v>
      </c>
      <c r="B30" s="31" t="s">
        <v>28</v>
      </c>
      <c r="C30" s="32" t="s">
        <v>6</v>
      </c>
      <c r="D30" s="32" t="s">
        <v>15</v>
      </c>
      <c r="E30" s="32" t="s">
        <v>10</v>
      </c>
      <c r="F30" s="33">
        <v>42245</v>
      </c>
      <c r="G30" s="33">
        <v>42246</v>
      </c>
      <c r="H30" s="11" t="s">
        <v>51</v>
      </c>
    </row>
    <row r="31" spans="1:8" ht="19.5" customHeight="1">
      <c r="A31" s="58">
        <v>25</v>
      </c>
      <c r="B31" s="31" t="s">
        <v>24</v>
      </c>
      <c r="C31" s="32" t="s">
        <v>57</v>
      </c>
      <c r="D31" s="36" t="s">
        <v>18</v>
      </c>
      <c r="E31" s="32" t="s">
        <v>10</v>
      </c>
      <c r="F31" s="33">
        <v>42250</v>
      </c>
      <c r="G31" s="33">
        <v>42253</v>
      </c>
      <c r="H31" s="15" t="s">
        <v>47</v>
      </c>
    </row>
    <row r="32" spans="1:8" ht="19.5" customHeight="1">
      <c r="A32" s="21">
        <v>26</v>
      </c>
      <c r="B32" s="31" t="s">
        <v>69</v>
      </c>
      <c r="C32" s="61" t="s">
        <v>6</v>
      </c>
      <c r="D32" s="35" t="s">
        <v>15</v>
      </c>
      <c r="E32" s="32" t="s">
        <v>10</v>
      </c>
      <c r="F32" s="33">
        <v>42257</v>
      </c>
      <c r="G32" s="33">
        <v>42260</v>
      </c>
      <c r="H32" s="15" t="s">
        <v>80</v>
      </c>
    </row>
    <row r="33" spans="1:8" ht="19.5" customHeight="1">
      <c r="A33" s="21">
        <v>27</v>
      </c>
      <c r="B33" s="31" t="s">
        <v>74</v>
      </c>
      <c r="C33" s="61" t="s">
        <v>6</v>
      </c>
      <c r="D33" s="35" t="s">
        <v>15</v>
      </c>
      <c r="E33" s="32" t="s">
        <v>10</v>
      </c>
      <c r="F33" s="33">
        <v>42271</v>
      </c>
      <c r="G33" s="33">
        <v>42274</v>
      </c>
      <c r="H33" s="15" t="s">
        <v>79</v>
      </c>
    </row>
    <row r="34" spans="1:8" ht="19.5" customHeight="1">
      <c r="A34" s="21">
        <v>28</v>
      </c>
      <c r="B34" s="31" t="s">
        <v>75</v>
      </c>
      <c r="C34" s="61" t="s">
        <v>6</v>
      </c>
      <c r="D34" s="35" t="s">
        <v>15</v>
      </c>
      <c r="E34" s="32" t="s">
        <v>10</v>
      </c>
      <c r="F34" s="33">
        <v>42271</v>
      </c>
      <c r="G34" s="33">
        <v>42274</v>
      </c>
      <c r="H34" s="11" t="s">
        <v>47</v>
      </c>
    </row>
    <row r="35" spans="1:8" ht="19.5" customHeight="1">
      <c r="A35" s="21">
        <v>29</v>
      </c>
      <c r="B35" s="31" t="s">
        <v>25</v>
      </c>
      <c r="C35" s="37" t="s">
        <v>7</v>
      </c>
      <c r="D35" s="36" t="s">
        <v>18</v>
      </c>
      <c r="E35" s="37" t="s">
        <v>10</v>
      </c>
      <c r="F35" s="38">
        <v>42266</v>
      </c>
      <c r="G35" s="38">
        <v>42267</v>
      </c>
      <c r="H35" s="11" t="s">
        <v>45</v>
      </c>
    </row>
    <row r="36" spans="1:8" ht="19.5" customHeight="1">
      <c r="A36" s="21">
        <v>30</v>
      </c>
      <c r="B36" s="31" t="s">
        <v>25</v>
      </c>
      <c r="C36" s="37" t="s">
        <v>7</v>
      </c>
      <c r="D36" s="37" t="s">
        <v>55</v>
      </c>
      <c r="E36" s="37" t="s">
        <v>10</v>
      </c>
      <c r="F36" s="38">
        <v>42287</v>
      </c>
      <c r="G36" s="38">
        <v>42288</v>
      </c>
      <c r="H36" s="11" t="s">
        <v>60</v>
      </c>
    </row>
    <row r="37" spans="1:8" ht="19.5" customHeight="1">
      <c r="A37" s="21">
        <v>31</v>
      </c>
      <c r="B37" s="31" t="s">
        <v>25</v>
      </c>
      <c r="C37" s="37" t="s">
        <v>7</v>
      </c>
      <c r="D37" s="37" t="s">
        <v>70</v>
      </c>
      <c r="E37" s="37" t="s">
        <v>10</v>
      </c>
      <c r="F37" s="38">
        <v>42301</v>
      </c>
      <c r="G37" s="38">
        <v>42302</v>
      </c>
      <c r="H37" s="13" t="s">
        <v>79</v>
      </c>
    </row>
    <row r="38" spans="1:8" ht="19.5" customHeight="1">
      <c r="A38" s="21">
        <v>32</v>
      </c>
      <c r="B38" s="31" t="s">
        <v>25</v>
      </c>
      <c r="C38" s="37" t="s">
        <v>7</v>
      </c>
      <c r="D38" s="37" t="s">
        <v>71</v>
      </c>
      <c r="E38" s="37" t="s">
        <v>10</v>
      </c>
      <c r="F38" s="38">
        <v>42322</v>
      </c>
      <c r="G38" s="38">
        <v>42323</v>
      </c>
      <c r="H38" s="13" t="s">
        <v>45</v>
      </c>
    </row>
    <row r="39" spans="1:8" ht="19.5" customHeight="1">
      <c r="A39" s="21">
        <v>33</v>
      </c>
      <c r="B39" s="31" t="s">
        <v>24</v>
      </c>
      <c r="C39" s="32" t="s">
        <v>7</v>
      </c>
      <c r="D39" s="32" t="s">
        <v>19</v>
      </c>
      <c r="E39" s="32" t="s">
        <v>10</v>
      </c>
      <c r="F39" s="33">
        <v>42328</v>
      </c>
      <c r="G39" s="33">
        <v>42330</v>
      </c>
      <c r="H39" s="11" t="s">
        <v>46</v>
      </c>
    </row>
    <row r="40" spans="1:8" ht="19.5" customHeight="1">
      <c r="A40" s="21">
        <v>34</v>
      </c>
      <c r="B40" s="31" t="s">
        <v>25</v>
      </c>
      <c r="C40" s="32" t="s">
        <v>7</v>
      </c>
      <c r="D40" s="32" t="s">
        <v>58</v>
      </c>
      <c r="E40" s="32" t="s">
        <v>10</v>
      </c>
      <c r="F40" s="33">
        <v>42349</v>
      </c>
      <c r="G40" s="33">
        <v>42350</v>
      </c>
      <c r="H40" s="11" t="s">
        <v>60</v>
      </c>
    </row>
    <row r="41" spans="1:8" ht="19.5" customHeight="1" thickBot="1">
      <c r="A41" s="22"/>
      <c r="B41" s="39"/>
      <c r="C41" s="40"/>
      <c r="D41" s="40"/>
      <c r="E41" s="40"/>
      <c r="F41" s="41"/>
      <c r="G41" s="41"/>
      <c r="H41" s="65"/>
    </row>
    <row r="42" ht="29.25" customHeight="1"/>
  </sheetData>
  <sheetProtection/>
  <mergeCells count="7">
    <mergeCell ref="A1:F1"/>
    <mergeCell ref="G4:H4"/>
    <mergeCell ref="B5:B6"/>
    <mergeCell ref="C5:C6"/>
    <mergeCell ref="E5:E6"/>
    <mergeCell ref="F5:G5"/>
    <mergeCell ref="H5:H6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124"/>
  <sheetViews>
    <sheetView tabSelected="1" zoomScalePageLayoutView="0" workbookViewId="0" topLeftCell="A17">
      <selection activeCell="O3" sqref="O3"/>
    </sheetView>
  </sheetViews>
  <sheetFormatPr defaultColWidth="9.140625" defaultRowHeight="12.75"/>
  <cols>
    <col min="1" max="1" width="0.71875" style="4" customWidth="1"/>
    <col min="2" max="2" width="2.28125" style="4" customWidth="1"/>
    <col min="3" max="3" width="3.421875" style="50" customWidth="1"/>
    <col min="4" max="4" width="57.421875" style="1" customWidth="1"/>
    <col min="5" max="5" width="7.28125" style="84" customWidth="1"/>
    <col min="6" max="6" width="15.7109375" style="84" customWidth="1"/>
    <col min="7" max="7" width="7.00390625" style="2" customWidth="1"/>
    <col min="8" max="8" width="9.140625" style="3" customWidth="1"/>
    <col min="9" max="9" width="10.140625" style="3" customWidth="1"/>
    <col min="10" max="10" width="17.421875" style="48" customWidth="1"/>
    <col min="11" max="16384" width="9.140625" style="4" customWidth="1"/>
  </cols>
  <sheetData>
    <row r="1" spans="3:8" ht="29.25" customHeight="1">
      <c r="C1" s="220" t="s">
        <v>26</v>
      </c>
      <c r="D1" s="220"/>
      <c r="E1" s="220"/>
      <c r="F1" s="220"/>
      <c r="G1" s="220"/>
      <c r="H1" s="220"/>
    </row>
    <row r="2" spans="3:8" ht="15.75" customHeight="1">
      <c r="C2" s="49"/>
      <c r="D2" s="10"/>
      <c r="E2" s="10"/>
      <c r="F2" s="1"/>
      <c r="G2" s="10"/>
      <c r="H2" s="10"/>
    </row>
    <row r="3" spans="3:9" ht="88.5" customHeight="1">
      <c r="C3" s="83" t="s">
        <v>140</v>
      </c>
      <c r="D3" s="24"/>
      <c r="E3" s="24"/>
      <c r="F3" s="1"/>
      <c r="G3" s="24"/>
      <c r="H3" s="24"/>
      <c r="I3" s="24"/>
    </row>
    <row r="4" spans="9:10" ht="17.25" customHeight="1" thickBot="1">
      <c r="I4" s="206"/>
      <c r="J4" s="206"/>
    </row>
    <row r="5" spans="3:10" ht="18" customHeight="1">
      <c r="C5" s="173" t="s">
        <v>4</v>
      </c>
      <c r="D5" s="221" t="s">
        <v>0</v>
      </c>
      <c r="E5" s="223" t="s">
        <v>11</v>
      </c>
      <c r="F5" s="6" t="s">
        <v>13</v>
      </c>
      <c r="G5" s="201" t="s">
        <v>1</v>
      </c>
      <c r="H5" s="197" t="s">
        <v>2</v>
      </c>
      <c r="I5" s="198"/>
      <c r="J5" s="225" t="s">
        <v>3</v>
      </c>
    </row>
    <row r="6" spans="3:10" ht="19.5" customHeight="1" thickBot="1">
      <c r="C6" s="174" t="s">
        <v>5</v>
      </c>
      <c r="D6" s="222"/>
      <c r="E6" s="224"/>
      <c r="F6" s="8" t="s">
        <v>12</v>
      </c>
      <c r="G6" s="202"/>
      <c r="H6" s="45" t="s">
        <v>114</v>
      </c>
      <c r="I6" s="45" t="s">
        <v>115</v>
      </c>
      <c r="J6" s="226"/>
    </row>
    <row r="7" spans="3:10" ht="22.5" customHeight="1">
      <c r="C7" s="179">
        <v>1</v>
      </c>
      <c r="D7" s="181" t="s">
        <v>121</v>
      </c>
      <c r="E7" s="32" t="s">
        <v>7</v>
      </c>
      <c r="F7" s="32" t="s">
        <v>122</v>
      </c>
      <c r="G7" s="32" t="s">
        <v>10</v>
      </c>
      <c r="H7" s="33">
        <v>44225</v>
      </c>
      <c r="I7" s="33">
        <v>44227</v>
      </c>
      <c r="J7" s="176" t="s">
        <v>120</v>
      </c>
    </row>
    <row r="8" spans="3:10" ht="22.5" customHeight="1" thickBot="1">
      <c r="C8" s="180">
        <v>2</v>
      </c>
      <c r="D8" s="182" t="s">
        <v>123</v>
      </c>
      <c r="E8" s="32" t="s">
        <v>6</v>
      </c>
      <c r="F8" s="32" t="s">
        <v>122</v>
      </c>
      <c r="G8" s="32" t="s">
        <v>10</v>
      </c>
      <c r="H8" s="33">
        <v>44238</v>
      </c>
      <c r="I8" s="33">
        <v>44241</v>
      </c>
      <c r="J8" s="176" t="s">
        <v>145</v>
      </c>
    </row>
    <row r="9" spans="3:10" ht="22.5" customHeight="1">
      <c r="C9" s="179">
        <v>3</v>
      </c>
      <c r="D9" s="183" t="s">
        <v>137</v>
      </c>
      <c r="E9" s="32" t="s">
        <v>6</v>
      </c>
      <c r="F9" s="118" t="s">
        <v>122</v>
      </c>
      <c r="G9" s="32" t="s">
        <v>10</v>
      </c>
      <c r="H9" s="33">
        <v>44239</v>
      </c>
      <c r="I9" s="33">
        <v>44241</v>
      </c>
      <c r="J9" s="186" t="s">
        <v>141</v>
      </c>
    </row>
    <row r="10" spans="3:10" ht="22.5" customHeight="1" thickBot="1">
      <c r="C10" s="180">
        <v>4</v>
      </c>
      <c r="D10" s="183" t="s">
        <v>138</v>
      </c>
      <c r="E10" s="32" t="s">
        <v>6</v>
      </c>
      <c r="F10" s="118" t="s">
        <v>122</v>
      </c>
      <c r="G10" s="32" t="s">
        <v>10</v>
      </c>
      <c r="H10" s="33">
        <v>44239</v>
      </c>
      <c r="I10" s="33">
        <v>44241</v>
      </c>
      <c r="J10" s="186" t="s">
        <v>143</v>
      </c>
    </row>
    <row r="11" spans="3:10" ht="22.5" customHeight="1">
      <c r="C11" s="179">
        <v>5</v>
      </c>
      <c r="D11" s="183" t="s">
        <v>139</v>
      </c>
      <c r="E11" s="32" t="s">
        <v>6</v>
      </c>
      <c r="F11" s="118" t="s">
        <v>122</v>
      </c>
      <c r="G11" s="32" t="s">
        <v>10</v>
      </c>
      <c r="H11" s="33">
        <v>44239</v>
      </c>
      <c r="I11" s="33">
        <v>44241</v>
      </c>
      <c r="J11" s="186" t="s">
        <v>142</v>
      </c>
    </row>
    <row r="12" spans="3:10" ht="22.5" customHeight="1" thickBot="1">
      <c r="C12" s="180">
        <v>6</v>
      </c>
      <c r="D12" s="182" t="s">
        <v>121</v>
      </c>
      <c r="E12" s="29" t="s">
        <v>6</v>
      </c>
      <c r="F12" s="29" t="s">
        <v>14</v>
      </c>
      <c r="G12" s="29" t="s">
        <v>10</v>
      </c>
      <c r="H12" s="33">
        <v>44246</v>
      </c>
      <c r="I12" s="33">
        <v>44248</v>
      </c>
      <c r="J12" s="176" t="s">
        <v>46</v>
      </c>
    </row>
    <row r="13" spans="3:10" ht="22.5" customHeight="1">
      <c r="C13" s="179">
        <v>7</v>
      </c>
      <c r="D13" s="183" t="s">
        <v>124</v>
      </c>
      <c r="E13" s="29" t="s">
        <v>7</v>
      </c>
      <c r="F13" s="29" t="s">
        <v>14</v>
      </c>
      <c r="G13" s="29" t="s">
        <v>10</v>
      </c>
      <c r="H13" s="33">
        <v>44253</v>
      </c>
      <c r="I13" s="33">
        <v>44254</v>
      </c>
      <c r="J13" s="59" t="s">
        <v>47</v>
      </c>
    </row>
    <row r="14" spans="3:10" ht="22.5" customHeight="1" thickBot="1">
      <c r="C14" s="180">
        <v>8</v>
      </c>
      <c r="D14" s="183" t="s">
        <v>124</v>
      </c>
      <c r="E14" s="32" t="s">
        <v>7</v>
      </c>
      <c r="F14" s="32" t="s">
        <v>17</v>
      </c>
      <c r="G14" s="32" t="s">
        <v>10</v>
      </c>
      <c r="H14" s="33">
        <v>44254</v>
      </c>
      <c r="I14" s="33">
        <v>44255</v>
      </c>
      <c r="J14" s="59" t="s">
        <v>47</v>
      </c>
    </row>
    <row r="15" spans="3:10" ht="22.5" customHeight="1">
      <c r="C15" s="179">
        <v>9</v>
      </c>
      <c r="D15" s="183" t="s">
        <v>121</v>
      </c>
      <c r="E15" s="32" t="s">
        <v>6</v>
      </c>
      <c r="F15" s="32" t="s">
        <v>17</v>
      </c>
      <c r="G15" s="32" t="s">
        <v>10</v>
      </c>
      <c r="H15" s="33">
        <v>44267</v>
      </c>
      <c r="I15" s="33">
        <v>44269</v>
      </c>
      <c r="J15" s="187" t="s">
        <v>116</v>
      </c>
    </row>
    <row r="16" spans="3:10" ht="22.5" customHeight="1" thickBot="1">
      <c r="C16" s="180">
        <v>10</v>
      </c>
      <c r="D16" s="183" t="s">
        <v>113</v>
      </c>
      <c r="E16" s="32" t="s">
        <v>7</v>
      </c>
      <c r="F16" s="32" t="s">
        <v>14</v>
      </c>
      <c r="G16" s="32" t="s">
        <v>10</v>
      </c>
      <c r="H16" s="33">
        <v>44295</v>
      </c>
      <c r="I16" s="33">
        <v>44297</v>
      </c>
      <c r="J16" s="176" t="s">
        <v>45</v>
      </c>
    </row>
    <row r="17" spans="3:10" ht="22.5" customHeight="1">
      <c r="C17" s="179">
        <v>11</v>
      </c>
      <c r="D17" s="183" t="s">
        <v>125</v>
      </c>
      <c r="E17" s="32" t="s">
        <v>6</v>
      </c>
      <c r="F17" s="32" t="s">
        <v>15</v>
      </c>
      <c r="G17" s="32" t="s">
        <v>10</v>
      </c>
      <c r="H17" s="33">
        <v>44298</v>
      </c>
      <c r="I17" s="33">
        <v>44304</v>
      </c>
      <c r="J17" s="59" t="s">
        <v>118</v>
      </c>
    </row>
    <row r="18" spans="3:10" ht="22.5" customHeight="1" thickBot="1">
      <c r="C18" s="180">
        <v>12</v>
      </c>
      <c r="D18" s="183" t="s">
        <v>126</v>
      </c>
      <c r="E18" s="32" t="s">
        <v>6</v>
      </c>
      <c r="F18" s="32" t="s">
        <v>15</v>
      </c>
      <c r="G18" s="32" t="s">
        <v>92</v>
      </c>
      <c r="H18" s="33">
        <v>44305</v>
      </c>
      <c r="I18" s="33">
        <v>44311</v>
      </c>
      <c r="J18" s="59" t="s">
        <v>118</v>
      </c>
    </row>
    <row r="19" spans="3:10" ht="22.5" customHeight="1">
      <c r="C19" s="179">
        <v>13</v>
      </c>
      <c r="D19" s="184" t="s">
        <v>113</v>
      </c>
      <c r="E19" s="32" t="s">
        <v>7</v>
      </c>
      <c r="F19" s="32" t="s">
        <v>17</v>
      </c>
      <c r="G19" s="32" t="s">
        <v>10</v>
      </c>
      <c r="H19" s="33">
        <v>44323</v>
      </c>
      <c r="I19" s="33">
        <v>44325</v>
      </c>
      <c r="J19" s="59" t="s">
        <v>46</v>
      </c>
    </row>
    <row r="20" spans="3:10" ht="22.5" customHeight="1" thickBot="1">
      <c r="C20" s="180">
        <v>14</v>
      </c>
      <c r="D20" s="183" t="s">
        <v>24</v>
      </c>
      <c r="E20" s="32" t="s">
        <v>6</v>
      </c>
      <c r="F20" s="32" t="s">
        <v>127</v>
      </c>
      <c r="G20" s="32" t="s">
        <v>10</v>
      </c>
      <c r="H20" s="33">
        <v>44336</v>
      </c>
      <c r="I20" s="33">
        <v>44340</v>
      </c>
      <c r="J20" s="59" t="s">
        <v>47</v>
      </c>
    </row>
    <row r="21" spans="3:10" ht="22.5" customHeight="1">
      <c r="C21" s="179">
        <v>15</v>
      </c>
      <c r="D21" s="184" t="s">
        <v>128</v>
      </c>
      <c r="E21" s="29" t="s">
        <v>6</v>
      </c>
      <c r="F21" s="32" t="s">
        <v>15</v>
      </c>
      <c r="G21" s="29" t="s">
        <v>10</v>
      </c>
      <c r="H21" s="33">
        <v>44348</v>
      </c>
      <c r="I21" s="33">
        <v>44353</v>
      </c>
      <c r="J21" s="59" t="s">
        <v>118</v>
      </c>
    </row>
    <row r="22" spans="3:10" ht="22.5" customHeight="1" thickBot="1">
      <c r="C22" s="180">
        <v>16</v>
      </c>
      <c r="D22" s="184" t="s">
        <v>129</v>
      </c>
      <c r="E22" s="32" t="s">
        <v>6</v>
      </c>
      <c r="F22" s="32" t="s">
        <v>15</v>
      </c>
      <c r="G22" s="32" t="s">
        <v>10</v>
      </c>
      <c r="H22" s="33">
        <v>44354</v>
      </c>
      <c r="I22" s="33">
        <v>44360</v>
      </c>
      <c r="J22" s="59" t="s">
        <v>118</v>
      </c>
    </row>
    <row r="23" spans="3:10" ht="22.5" customHeight="1">
      <c r="C23" s="179">
        <v>17</v>
      </c>
      <c r="D23" s="183" t="s">
        <v>113</v>
      </c>
      <c r="E23" s="32" t="s">
        <v>7</v>
      </c>
      <c r="F23" s="32" t="s">
        <v>127</v>
      </c>
      <c r="G23" s="32" t="s">
        <v>10</v>
      </c>
      <c r="H23" s="33">
        <v>44365</v>
      </c>
      <c r="I23" s="33">
        <v>44367</v>
      </c>
      <c r="J23" s="59" t="s">
        <v>60</v>
      </c>
    </row>
    <row r="24" spans="3:10" ht="22.5" customHeight="1" thickBot="1">
      <c r="C24" s="180">
        <v>18</v>
      </c>
      <c r="D24" s="183" t="s">
        <v>132</v>
      </c>
      <c r="E24" s="32" t="s">
        <v>6</v>
      </c>
      <c r="F24" s="32" t="s">
        <v>15</v>
      </c>
      <c r="G24" s="32" t="s">
        <v>10</v>
      </c>
      <c r="H24" s="33">
        <v>44436</v>
      </c>
      <c r="I24" s="33">
        <v>44437</v>
      </c>
      <c r="J24" s="177" t="s">
        <v>117</v>
      </c>
    </row>
    <row r="25" spans="3:10" ht="22.5" customHeight="1">
      <c r="C25" s="179">
        <v>19</v>
      </c>
      <c r="D25" s="182" t="s">
        <v>130</v>
      </c>
      <c r="E25" s="29" t="s">
        <v>7</v>
      </c>
      <c r="F25" s="118" t="s">
        <v>17</v>
      </c>
      <c r="G25" s="29" t="s">
        <v>10</v>
      </c>
      <c r="H25" s="33">
        <v>44438</v>
      </c>
      <c r="I25" s="33">
        <v>44439</v>
      </c>
      <c r="J25" s="188" t="s">
        <v>79</v>
      </c>
    </row>
    <row r="26" spans="3:10" ht="22.5" customHeight="1" thickBot="1">
      <c r="C26" s="180">
        <v>20</v>
      </c>
      <c r="D26" s="182" t="s">
        <v>131</v>
      </c>
      <c r="E26" s="29" t="s">
        <v>7</v>
      </c>
      <c r="F26" s="29" t="s">
        <v>14</v>
      </c>
      <c r="G26" s="29" t="s">
        <v>10</v>
      </c>
      <c r="H26" s="33">
        <v>44439</v>
      </c>
      <c r="I26" s="33">
        <v>44440</v>
      </c>
      <c r="J26" s="59" t="s">
        <v>46</v>
      </c>
    </row>
    <row r="27" spans="3:10" ht="22.5" customHeight="1">
      <c r="C27" s="179">
        <v>21</v>
      </c>
      <c r="D27" s="183" t="s">
        <v>133</v>
      </c>
      <c r="E27" s="32" t="s">
        <v>6</v>
      </c>
      <c r="F27" s="118" t="s">
        <v>15</v>
      </c>
      <c r="G27" s="32" t="s">
        <v>10</v>
      </c>
      <c r="H27" s="33">
        <v>44483</v>
      </c>
      <c r="I27" s="33">
        <v>44485</v>
      </c>
      <c r="J27" s="59" t="s">
        <v>47</v>
      </c>
    </row>
    <row r="28" spans="3:10" ht="22.5" customHeight="1" thickBot="1">
      <c r="C28" s="180">
        <v>22</v>
      </c>
      <c r="D28" s="189" t="s">
        <v>134</v>
      </c>
      <c r="E28" s="190" t="s">
        <v>6</v>
      </c>
      <c r="F28" s="191" t="s">
        <v>15</v>
      </c>
      <c r="G28" s="190" t="s">
        <v>10</v>
      </c>
      <c r="H28" s="192">
        <v>44483</v>
      </c>
      <c r="I28" s="192">
        <v>44485</v>
      </c>
      <c r="J28" s="193" t="s">
        <v>45</v>
      </c>
    </row>
    <row r="29" spans="3:11" ht="22.5" customHeight="1">
      <c r="C29" s="179">
        <v>23</v>
      </c>
      <c r="D29" s="31" t="s">
        <v>144</v>
      </c>
      <c r="E29" s="32" t="s">
        <v>6</v>
      </c>
      <c r="F29" s="32" t="s">
        <v>15</v>
      </c>
      <c r="G29" s="32" t="s">
        <v>10</v>
      </c>
      <c r="H29" s="33">
        <v>44483</v>
      </c>
      <c r="I29" s="33">
        <v>44485</v>
      </c>
      <c r="J29" s="176" t="s">
        <v>60</v>
      </c>
      <c r="K29" s="85"/>
    </row>
    <row r="30" spans="3:11" ht="22.5" customHeight="1" thickBot="1">
      <c r="C30" s="180">
        <v>24</v>
      </c>
      <c r="D30" s="182" t="s">
        <v>135</v>
      </c>
      <c r="E30" s="29" t="s">
        <v>6</v>
      </c>
      <c r="F30" s="29" t="s">
        <v>15</v>
      </c>
      <c r="G30" s="29" t="s">
        <v>10</v>
      </c>
      <c r="H30" s="30">
        <v>44483</v>
      </c>
      <c r="I30" s="30">
        <v>44485</v>
      </c>
      <c r="J30" s="59" t="s">
        <v>117</v>
      </c>
      <c r="K30" s="178"/>
    </row>
    <row r="31" spans="3:10" ht="22.5" customHeight="1">
      <c r="C31" s="179">
        <v>25</v>
      </c>
      <c r="D31" s="183" t="s">
        <v>136</v>
      </c>
      <c r="E31" s="32" t="s">
        <v>7</v>
      </c>
      <c r="F31" s="32" t="s">
        <v>19</v>
      </c>
      <c r="G31" s="32" t="s">
        <v>10</v>
      </c>
      <c r="H31" s="33">
        <v>44490</v>
      </c>
      <c r="I31" s="33">
        <v>44492</v>
      </c>
      <c r="J31" s="59" t="s">
        <v>46</v>
      </c>
    </row>
    <row r="32" spans="3:10" ht="22.5" customHeight="1" thickBot="1">
      <c r="C32" s="180">
        <v>26</v>
      </c>
      <c r="D32" s="183" t="s">
        <v>124</v>
      </c>
      <c r="E32" s="32" t="s">
        <v>7</v>
      </c>
      <c r="F32" s="118" t="s">
        <v>19</v>
      </c>
      <c r="G32" s="32" t="s">
        <v>10</v>
      </c>
      <c r="H32" s="33">
        <v>44498</v>
      </c>
      <c r="I32" s="33">
        <v>44499</v>
      </c>
      <c r="J32" s="177" t="s">
        <v>49</v>
      </c>
    </row>
    <row r="33" spans="3:10" ht="22.5" customHeight="1">
      <c r="C33" s="179">
        <v>27</v>
      </c>
      <c r="D33" s="183" t="s">
        <v>110</v>
      </c>
      <c r="E33" s="32" t="s">
        <v>7</v>
      </c>
      <c r="F33" s="118" t="s">
        <v>15</v>
      </c>
      <c r="G33" s="32" t="s">
        <v>10</v>
      </c>
      <c r="H33" s="33">
        <v>44499</v>
      </c>
      <c r="I33" s="33">
        <v>44500</v>
      </c>
      <c r="J33" s="187" t="s">
        <v>49</v>
      </c>
    </row>
    <row r="34" spans="3:10" ht="22.5" customHeight="1" thickBot="1">
      <c r="C34" s="180">
        <v>28</v>
      </c>
      <c r="D34" s="185" t="s">
        <v>130</v>
      </c>
      <c r="E34" s="40" t="s">
        <v>7</v>
      </c>
      <c r="F34" s="194" t="s">
        <v>15</v>
      </c>
      <c r="G34" s="40" t="s">
        <v>10</v>
      </c>
      <c r="H34" s="41">
        <v>44534</v>
      </c>
      <c r="I34" s="41">
        <v>44535</v>
      </c>
      <c r="J34" s="195" t="s">
        <v>119</v>
      </c>
    </row>
    <row r="35" spans="3:10" ht="19.5" customHeight="1">
      <c r="C35" s="4"/>
      <c r="D35" s="175"/>
      <c r="E35" s="4"/>
      <c r="F35" s="4"/>
      <c r="G35" s="4"/>
      <c r="H35" s="4"/>
      <c r="I35" s="4"/>
      <c r="J35" s="2"/>
    </row>
    <row r="36" spans="3:10" ht="19.5" customHeight="1">
      <c r="C36" s="4"/>
      <c r="D36" s="4"/>
      <c r="E36" s="4"/>
      <c r="F36" s="4"/>
      <c r="G36" s="4"/>
      <c r="H36" s="4"/>
      <c r="I36" s="4"/>
      <c r="J36" s="2"/>
    </row>
    <row r="37" spans="3:10" ht="19.5" customHeight="1">
      <c r="C37" s="4"/>
      <c r="D37" s="4"/>
      <c r="E37" s="4"/>
      <c r="F37" s="4"/>
      <c r="G37" s="4"/>
      <c r="H37" s="4"/>
      <c r="I37" s="4"/>
      <c r="J37" s="2"/>
    </row>
    <row r="38" spans="3:10" ht="19.5" customHeight="1">
      <c r="C38" s="4"/>
      <c r="D38" s="4"/>
      <c r="E38" s="4"/>
      <c r="F38" s="4"/>
      <c r="G38" s="4"/>
      <c r="H38" s="4"/>
      <c r="I38" s="4"/>
      <c r="J38" s="2"/>
    </row>
    <row r="39" spans="3:10" ht="19.5" customHeight="1">
      <c r="C39" s="4"/>
      <c r="D39" s="4"/>
      <c r="E39" s="4"/>
      <c r="F39" s="4"/>
      <c r="G39" s="4"/>
      <c r="H39" s="4"/>
      <c r="I39" s="4"/>
      <c r="J39" s="2"/>
    </row>
    <row r="40" spans="3:10" ht="19.5" customHeight="1">
      <c r="C40" s="4"/>
      <c r="D40" s="4"/>
      <c r="E40" s="4"/>
      <c r="F40" s="4"/>
      <c r="G40" s="4"/>
      <c r="H40" s="4"/>
      <c r="I40" s="4"/>
      <c r="J40" s="2"/>
    </row>
    <row r="41" spans="3:10" ht="19.5" customHeight="1">
      <c r="C41" s="4"/>
      <c r="D41" s="4"/>
      <c r="E41" s="4"/>
      <c r="F41" s="4"/>
      <c r="G41" s="4"/>
      <c r="H41" s="4"/>
      <c r="I41" s="4"/>
      <c r="J41" s="2"/>
    </row>
    <row r="42" spans="3:10" ht="19.5" customHeight="1">
      <c r="C42" s="4"/>
      <c r="D42" s="4"/>
      <c r="E42" s="4"/>
      <c r="F42" s="4"/>
      <c r="G42" s="4"/>
      <c r="H42" s="4"/>
      <c r="I42" s="4"/>
      <c r="J42" s="2"/>
    </row>
    <row r="43" spans="3:10" ht="19.5" customHeight="1">
      <c r="C43" s="4"/>
      <c r="D43" s="4"/>
      <c r="E43" s="4"/>
      <c r="F43" s="4"/>
      <c r="G43" s="4"/>
      <c r="H43" s="4"/>
      <c r="I43" s="4"/>
      <c r="J43" s="2"/>
    </row>
    <row r="44" spans="3:10" ht="19.5" customHeight="1">
      <c r="C44" s="4"/>
      <c r="D44" s="4"/>
      <c r="E44" s="4"/>
      <c r="F44" s="4"/>
      <c r="G44" s="4"/>
      <c r="H44" s="4"/>
      <c r="I44" s="4"/>
      <c r="J44" s="2"/>
    </row>
    <row r="45" spans="3:10" ht="19.5" customHeight="1">
      <c r="C45" s="4"/>
      <c r="D45" s="4"/>
      <c r="E45" s="4"/>
      <c r="F45" s="4"/>
      <c r="G45" s="4"/>
      <c r="H45" s="4"/>
      <c r="I45" s="4"/>
      <c r="J45" s="2"/>
    </row>
    <row r="46" spans="3:10" ht="30.75" customHeight="1">
      <c r="C46" s="4"/>
      <c r="D46" s="4"/>
      <c r="E46" s="4"/>
      <c r="F46" s="4"/>
      <c r="G46" s="4"/>
      <c r="H46" s="4"/>
      <c r="I46" s="4"/>
      <c r="J46" s="2"/>
    </row>
    <row r="47" spans="3:10" ht="19.5" customHeight="1">
      <c r="C47" s="4"/>
      <c r="D47" s="4"/>
      <c r="E47" s="4"/>
      <c r="F47" s="4"/>
      <c r="G47" s="4"/>
      <c r="H47" s="4"/>
      <c r="I47" s="4"/>
      <c r="J47" s="2"/>
    </row>
    <row r="48" spans="3:10" ht="19.5" customHeight="1">
      <c r="C48" s="4"/>
      <c r="D48" s="4"/>
      <c r="E48" s="4"/>
      <c r="F48" s="4"/>
      <c r="G48" s="4"/>
      <c r="H48" s="4"/>
      <c r="I48" s="4"/>
      <c r="J48" s="2"/>
    </row>
    <row r="49" spans="3:10" ht="19.5" customHeight="1">
      <c r="C49" s="4"/>
      <c r="D49" s="4"/>
      <c r="E49" s="4"/>
      <c r="F49" s="4"/>
      <c r="G49" s="4"/>
      <c r="H49" s="4"/>
      <c r="I49" s="4"/>
      <c r="J49" s="2"/>
    </row>
    <row r="50" spans="3:10" ht="19.5" customHeight="1">
      <c r="C50" s="4"/>
      <c r="D50" s="4"/>
      <c r="E50" s="4"/>
      <c r="F50" s="4"/>
      <c r="G50" s="4"/>
      <c r="H50" s="4"/>
      <c r="I50" s="4"/>
      <c r="J50" s="2"/>
    </row>
    <row r="51" spans="3:10" ht="27" customHeight="1">
      <c r="C51" s="4"/>
      <c r="D51" s="4"/>
      <c r="E51" s="4"/>
      <c r="F51" s="4"/>
      <c r="G51" s="4"/>
      <c r="H51" s="4"/>
      <c r="I51" s="4"/>
      <c r="J51" s="2"/>
    </row>
    <row r="52" spans="3:10" ht="19.5" customHeight="1">
      <c r="C52" s="4"/>
      <c r="D52" s="4"/>
      <c r="E52" s="4"/>
      <c r="F52" s="4"/>
      <c r="G52" s="4"/>
      <c r="H52" s="4"/>
      <c r="I52" s="4"/>
      <c r="J52" s="2"/>
    </row>
    <row r="53" spans="3:10" ht="19.5" customHeight="1">
      <c r="C53" s="4"/>
      <c r="D53" s="4"/>
      <c r="E53" s="4"/>
      <c r="F53" s="4"/>
      <c r="G53" s="4"/>
      <c r="H53" s="4"/>
      <c r="I53" s="4"/>
      <c r="J53" s="2"/>
    </row>
    <row r="54" spans="3:10" ht="19.5" customHeight="1">
      <c r="C54" s="4"/>
      <c r="D54" s="4"/>
      <c r="E54" s="4"/>
      <c r="F54" s="4"/>
      <c r="G54" s="4"/>
      <c r="H54" s="4"/>
      <c r="I54" s="4"/>
      <c r="J54" s="2"/>
    </row>
    <row r="55" spans="3:10" ht="28.5" customHeight="1">
      <c r="C55" s="4"/>
      <c r="D55" s="4"/>
      <c r="E55" s="4"/>
      <c r="F55" s="4"/>
      <c r="G55" s="4"/>
      <c r="H55" s="4"/>
      <c r="I55" s="4"/>
      <c r="J55" s="2"/>
    </row>
    <row r="56" spans="3:10" ht="19.5" customHeight="1">
      <c r="C56" s="4"/>
      <c r="D56" s="4"/>
      <c r="E56" s="4"/>
      <c r="F56" s="4"/>
      <c r="G56" s="4"/>
      <c r="H56" s="4"/>
      <c r="I56" s="4"/>
      <c r="J56" s="2"/>
    </row>
    <row r="57" spans="3:10" ht="19.5" customHeight="1">
      <c r="C57" s="4"/>
      <c r="D57" s="4"/>
      <c r="E57" s="4"/>
      <c r="F57" s="4"/>
      <c r="G57" s="4"/>
      <c r="H57" s="4"/>
      <c r="I57" s="4"/>
      <c r="J57" s="2"/>
    </row>
    <row r="58" spans="3:10" ht="19.5" customHeight="1">
      <c r="C58" s="4"/>
      <c r="D58" s="4"/>
      <c r="E58" s="4"/>
      <c r="F58" s="4"/>
      <c r="G58" s="4"/>
      <c r="H58" s="4"/>
      <c r="I58" s="4"/>
      <c r="J58" s="2"/>
    </row>
    <row r="59" spans="3:10" ht="19.5" customHeight="1">
      <c r="C59" s="4"/>
      <c r="D59" s="4"/>
      <c r="E59" s="4"/>
      <c r="F59" s="4"/>
      <c r="G59" s="4"/>
      <c r="H59" s="4"/>
      <c r="I59" s="4"/>
      <c r="J59" s="2"/>
    </row>
    <row r="60" spans="3:10" ht="19.5" customHeight="1">
      <c r="C60" s="4"/>
      <c r="D60" s="4"/>
      <c r="E60" s="4"/>
      <c r="F60" s="4"/>
      <c r="G60" s="4"/>
      <c r="H60" s="4"/>
      <c r="I60" s="4"/>
      <c r="J60" s="2"/>
    </row>
    <row r="61" spans="3:10" ht="19.5" customHeight="1">
      <c r="C61" s="4"/>
      <c r="D61" s="4"/>
      <c r="E61" s="4"/>
      <c r="F61" s="4"/>
      <c r="G61" s="4"/>
      <c r="H61" s="4"/>
      <c r="I61" s="4"/>
      <c r="J61" s="2"/>
    </row>
    <row r="62" spans="3:10" ht="19.5" customHeight="1">
      <c r="C62" s="4"/>
      <c r="D62" s="4"/>
      <c r="E62" s="4"/>
      <c r="F62" s="4"/>
      <c r="G62" s="4"/>
      <c r="H62" s="4"/>
      <c r="I62" s="4"/>
      <c r="J62" s="2"/>
    </row>
    <row r="63" spans="3:10" ht="19.5" customHeight="1">
      <c r="C63" s="4"/>
      <c r="D63" s="4"/>
      <c r="E63" s="4"/>
      <c r="F63" s="4"/>
      <c r="G63" s="4"/>
      <c r="H63" s="4"/>
      <c r="I63" s="4"/>
      <c r="J63" s="2"/>
    </row>
    <row r="64" spans="3:10" ht="19.5" customHeight="1">
      <c r="C64" s="4"/>
      <c r="D64" s="4"/>
      <c r="E64" s="4"/>
      <c r="F64" s="4"/>
      <c r="G64" s="4"/>
      <c r="H64" s="4"/>
      <c r="I64" s="4"/>
      <c r="J64" s="2"/>
    </row>
    <row r="65" spans="3:10" ht="19.5" customHeight="1">
      <c r="C65" s="4"/>
      <c r="D65" s="4"/>
      <c r="E65" s="4"/>
      <c r="F65" s="4"/>
      <c r="G65" s="4"/>
      <c r="H65" s="4"/>
      <c r="I65" s="4"/>
      <c r="J65" s="2"/>
    </row>
    <row r="66" spans="3:10" ht="19.5" customHeight="1">
      <c r="C66" s="4"/>
      <c r="D66" s="4"/>
      <c r="E66" s="4"/>
      <c r="F66" s="4"/>
      <c r="G66" s="4"/>
      <c r="H66" s="4"/>
      <c r="I66" s="4"/>
      <c r="J66" s="2"/>
    </row>
    <row r="67" spans="3:10" ht="19.5" customHeight="1">
      <c r="C67" s="4"/>
      <c r="D67" s="4"/>
      <c r="E67" s="4"/>
      <c r="F67" s="4"/>
      <c r="G67" s="4"/>
      <c r="H67" s="4"/>
      <c r="I67" s="4"/>
      <c r="J67" s="2"/>
    </row>
    <row r="68" spans="3:10" ht="19.5" customHeight="1">
      <c r="C68" s="4"/>
      <c r="D68" s="4"/>
      <c r="E68" s="4"/>
      <c r="F68" s="4"/>
      <c r="G68" s="4"/>
      <c r="H68" s="4"/>
      <c r="I68" s="4"/>
      <c r="J68" s="2"/>
    </row>
    <row r="69" spans="3:10" ht="19.5" customHeight="1">
      <c r="C69" s="4"/>
      <c r="D69" s="4"/>
      <c r="E69" s="4"/>
      <c r="F69" s="4"/>
      <c r="G69" s="4"/>
      <c r="H69" s="4"/>
      <c r="I69" s="4"/>
      <c r="J69" s="2"/>
    </row>
    <row r="70" spans="3:10" ht="19.5" customHeight="1">
      <c r="C70" s="4"/>
      <c r="D70" s="4"/>
      <c r="E70" s="4"/>
      <c r="F70" s="4"/>
      <c r="G70" s="4"/>
      <c r="H70" s="4"/>
      <c r="I70" s="4"/>
      <c r="J70" s="2"/>
    </row>
    <row r="71" spans="3:10" ht="19.5" customHeight="1">
      <c r="C71" s="4"/>
      <c r="D71" s="4"/>
      <c r="E71" s="4"/>
      <c r="F71" s="4"/>
      <c r="G71" s="4"/>
      <c r="H71" s="4"/>
      <c r="I71" s="4"/>
      <c r="J71" s="2"/>
    </row>
    <row r="72" spans="3:10" ht="19.5" customHeight="1">
      <c r="C72" s="4"/>
      <c r="D72" s="4"/>
      <c r="E72" s="4"/>
      <c r="F72" s="4"/>
      <c r="G72" s="4"/>
      <c r="H72" s="4"/>
      <c r="I72" s="4"/>
      <c r="J72" s="2"/>
    </row>
    <row r="73" spans="3:10" ht="19.5" customHeight="1">
      <c r="C73" s="4"/>
      <c r="D73" s="4"/>
      <c r="E73" s="4"/>
      <c r="F73" s="4"/>
      <c r="G73" s="4"/>
      <c r="H73" s="4"/>
      <c r="I73" s="4"/>
      <c r="J73" s="2"/>
    </row>
    <row r="74" spans="3:10" ht="19.5" customHeight="1">
      <c r="C74" s="4"/>
      <c r="D74" s="4"/>
      <c r="E74" s="4"/>
      <c r="F74" s="4"/>
      <c r="G74" s="4"/>
      <c r="H74" s="4"/>
      <c r="I74" s="4"/>
      <c r="J74" s="2"/>
    </row>
    <row r="75" spans="3:10" ht="19.5" customHeight="1">
      <c r="C75" s="4"/>
      <c r="D75" s="4"/>
      <c r="E75" s="4"/>
      <c r="F75" s="4"/>
      <c r="G75" s="4"/>
      <c r="H75" s="4"/>
      <c r="I75" s="4"/>
      <c r="J75" s="2"/>
    </row>
    <row r="76" spans="3:10" ht="19.5" customHeight="1">
      <c r="C76" s="4"/>
      <c r="D76" s="4"/>
      <c r="E76" s="4"/>
      <c r="F76" s="4"/>
      <c r="G76" s="4"/>
      <c r="H76" s="4"/>
      <c r="I76" s="4"/>
      <c r="J76" s="2"/>
    </row>
    <row r="77" spans="3:10" ht="19.5" customHeight="1">
      <c r="C77" s="4"/>
      <c r="D77" s="4"/>
      <c r="E77" s="4"/>
      <c r="F77" s="4"/>
      <c r="G77" s="4"/>
      <c r="H77" s="4"/>
      <c r="I77" s="4"/>
      <c r="J77" s="2"/>
    </row>
    <row r="78" spans="3:10" ht="19.5" customHeight="1">
      <c r="C78" s="4"/>
      <c r="D78" s="4"/>
      <c r="E78" s="4"/>
      <c r="F78" s="4"/>
      <c r="G78" s="4"/>
      <c r="H78" s="4"/>
      <c r="I78" s="4"/>
      <c r="J78" s="2"/>
    </row>
    <row r="79" spans="3:10" ht="19.5" customHeight="1">
      <c r="C79" s="4"/>
      <c r="D79" s="4"/>
      <c r="E79" s="4"/>
      <c r="F79" s="4"/>
      <c r="G79" s="4"/>
      <c r="H79" s="4"/>
      <c r="I79" s="4"/>
      <c r="J79" s="2"/>
    </row>
    <row r="80" spans="3:10" ht="19.5" customHeight="1">
      <c r="C80" s="4"/>
      <c r="D80" s="4"/>
      <c r="E80" s="4"/>
      <c r="F80" s="4"/>
      <c r="G80" s="4"/>
      <c r="H80" s="4"/>
      <c r="I80" s="4"/>
      <c r="J80" s="2"/>
    </row>
    <row r="81" spans="3:10" ht="19.5" customHeight="1">
      <c r="C81" s="4"/>
      <c r="D81" s="4"/>
      <c r="E81" s="4"/>
      <c r="F81" s="4"/>
      <c r="G81" s="4"/>
      <c r="H81" s="4"/>
      <c r="I81" s="4"/>
      <c r="J81" s="2"/>
    </row>
    <row r="82" spans="3:10" ht="19.5" customHeight="1">
      <c r="C82" s="4"/>
      <c r="D82" s="4"/>
      <c r="E82" s="4"/>
      <c r="F82" s="4"/>
      <c r="G82" s="4"/>
      <c r="H82" s="4"/>
      <c r="I82" s="4"/>
      <c r="J82" s="2"/>
    </row>
    <row r="83" spans="3:10" ht="19.5" customHeight="1">
      <c r="C83" s="4"/>
      <c r="D83" s="4"/>
      <c r="E83" s="4"/>
      <c r="F83" s="4"/>
      <c r="G83" s="4"/>
      <c r="H83" s="4"/>
      <c r="I83" s="4"/>
      <c r="J83" s="2"/>
    </row>
    <row r="84" spans="3:10" ht="19.5" customHeight="1">
      <c r="C84" s="4"/>
      <c r="D84" s="4"/>
      <c r="E84" s="4"/>
      <c r="F84" s="4"/>
      <c r="G84" s="4"/>
      <c r="H84" s="4"/>
      <c r="I84" s="4"/>
      <c r="J84" s="2"/>
    </row>
    <row r="85" spans="3:10" ht="19.5" customHeight="1">
      <c r="C85" s="4"/>
      <c r="D85" s="4"/>
      <c r="E85" s="4"/>
      <c r="F85" s="4"/>
      <c r="G85" s="4"/>
      <c r="H85" s="4"/>
      <c r="I85" s="4"/>
      <c r="J85" s="2"/>
    </row>
    <row r="86" spans="3:10" ht="19.5" customHeight="1">
      <c r="C86" s="4"/>
      <c r="D86" s="4"/>
      <c r="E86" s="4"/>
      <c r="F86" s="4"/>
      <c r="G86" s="4"/>
      <c r="H86" s="4"/>
      <c r="I86" s="4"/>
      <c r="J86" s="2"/>
    </row>
    <row r="87" spans="3:10" ht="19.5" customHeight="1">
      <c r="C87" s="4"/>
      <c r="D87" s="4"/>
      <c r="E87" s="4"/>
      <c r="F87" s="4"/>
      <c r="G87" s="4"/>
      <c r="H87" s="4"/>
      <c r="I87" s="4"/>
      <c r="J87" s="2"/>
    </row>
    <row r="88" spans="3:10" ht="19.5" customHeight="1">
      <c r="C88" s="4"/>
      <c r="D88" s="4"/>
      <c r="E88" s="4"/>
      <c r="F88" s="4"/>
      <c r="G88" s="4"/>
      <c r="H88" s="4"/>
      <c r="I88" s="4"/>
      <c r="J88" s="2"/>
    </row>
    <row r="89" spans="3:10" ht="19.5" customHeight="1">
      <c r="C89" s="4"/>
      <c r="D89" s="4"/>
      <c r="E89" s="4"/>
      <c r="F89" s="4"/>
      <c r="G89" s="4"/>
      <c r="H89" s="4"/>
      <c r="I89" s="4"/>
      <c r="J89" s="2"/>
    </row>
    <row r="90" spans="3:10" ht="19.5" customHeight="1">
      <c r="C90" s="4"/>
      <c r="D90" s="4"/>
      <c r="E90" s="4"/>
      <c r="F90" s="4"/>
      <c r="G90" s="4"/>
      <c r="H90" s="4"/>
      <c r="I90" s="4"/>
      <c r="J90" s="2"/>
    </row>
    <row r="91" spans="3:10" ht="19.5" customHeight="1">
      <c r="C91" s="4"/>
      <c r="D91" s="4"/>
      <c r="E91" s="4"/>
      <c r="F91" s="4"/>
      <c r="G91" s="4"/>
      <c r="H91" s="4"/>
      <c r="I91" s="4"/>
      <c r="J91" s="2"/>
    </row>
    <row r="92" spans="3:10" ht="19.5" customHeight="1">
      <c r="C92" s="4"/>
      <c r="D92" s="4"/>
      <c r="E92" s="4"/>
      <c r="F92" s="4"/>
      <c r="G92" s="4"/>
      <c r="H92" s="4"/>
      <c r="I92" s="4"/>
      <c r="J92" s="2"/>
    </row>
    <row r="93" spans="3:10" ht="19.5" customHeight="1">
      <c r="C93" s="4"/>
      <c r="D93" s="4"/>
      <c r="E93" s="4"/>
      <c r="F93" s="4"/>
      <c r="G93" s="4"/>
      <c r="H93" s="4"/>
      <c r="I93" s="4"/>
      <c r="J93" s="2"/>
    </row>
    <row r="94" spans="3:10" ht="19.5" customHeight="1">
      <c r="C94" s="4"/>
      <c r="D94" s="4"/>
      <c r="E94" s="4"/>
      <c r="F94" s="4"/>
      <c r="G94" s="4"/>
      <c r="H94" s="4"/>
      <c r="I94" s="4"/>
      <c r="J94" s="2"/>
    </row>
    <row r="95" spans="3:10" ht="19.5" customHeight="1">
      <c r="C95" s="4"/>
      <c r="D95" s="4"/>
      <c r="E95" s="4"/>
      <c r="F95" s="4"/>
      <c r="G95" s="4"/>
      <c r="H95" s="4"/>
      <c r="I95" s="4"/>
      <c r="J95" s="2"/>
    </row>
    <row r="96" spans="3:10" ht="19.5" customHeight="1">
      <c r="C96" s="4"/>
      <c r="D96" s="4"/>
      <c r="E96" s="4"/>
      <c r="F96" s="4"/>
      <c r="G96" s="4"/>
      <c r="H96" s="4"/>
      <c r="I96" s="4"/>
      <c r="J96" s="2"/>
    </row>
    <row r="97" spans="3:10" ht="19.5" customHeight="1">
      <c r="C97" s="4"/>
      <c r="D97" s="4"/>
      <c r="E97" s="4"/>
      <c r="F97" s="4"/>
      <c r="G97" s="4"/>
      <c r="H97" s="4"/>
      <c r="I97" s="4"/>
      <c r="J97" s="2"/>
    </row>
    <row r="98" spans="3:10" ht="19.5" customHeight="1">
      <c r="C98" s="4"/>
      <c r="D98" s="4"/>
      <c r="E98" s="4"/>
      <c r="F98" s="4"/>
      <c r="G98" s="4"/>
      <c r="H98" s="4"/>
      <c r="I98" s="4"/>
      <c r="J98" s="2"/>
    </row>
    <row r="99" spans="3:10" ht="19.5" customHeight="1">
      <c r="C99" s="4"/>
      <c r="D99" s="4"/>
      <c r="E99" s="4"/>
      <c r="F99" s="4"/>
      <c r="G99" s="4"/>
      <c r="H99" s="4"/>
      <c r="I99" s="4"/>
      <c r="J99" s="2"/>
    </row>
    <row r="100" spans="3:10" ht="19.5" customHeight="1">
      <c r="C100" s="4"/>
      <c r="D100" s="4"/>
      <c r="E100" s="4"/>
      <c r="F100" s="4"/>
      <c r="G100" s="4"/>
      <c r="H100" s="4"/>
      <c r="I100" s="4"/>
      <c r="J100" s="2"/>
    </row>
    <row r="101" spans="3:10" ht="19.5" customHeight="1">
      <c r="C101" s="4"/>
      <c r="D101" s="4"/>
      <c r="E101" s="4"/>
      <c r="F101" s="4"/>
      <c r="G101" s="4"/>
      <c r="H101" s="4"/>
      <c r="I101" s="4"/>
      <c r="J101" s="2"/>
    </row>
    <row r="102" spans="3:10" ht="19.5" customHeight="1">
      <c r="C102" s="4"/>
      <c r="D102" s="4"/>
      <c r="E102" s="4"/>
      <c r="F102" s="4"/>
      <c r="G102" s="4"/>
      <c r="H102" s="4"/>
      <c r="I102" s="4"/>
      <c r="J102" s="2"/>
    </row>
    <row r="103" spans="3:10" ht="19.5" customHeight="1">
      <c r="C103" s="4"/>
      <c r="D103" s="4"/>
      <c r="E103" s="4"/>
      <c r="F103" s="4"/>
      <c r="G103" s="4"/>
      <c r="H103" s="4"/>
      <c r="I103" s="4"/>
      <c r="J103" s="2"/>
    </row>
    <row r="104" spans="3:10" ht="19.5" customHeight="1">
      <c r="C104" s="4"/>
      <c r="D104" s="4"/>
      <c r="E104" s="4"/>
      <c r="F104" s="4"/>
      <c r="G104" s="4"/>
      <c r="H104" s="4"/>
      <c r="I104" s="4"/>
      <c r="J104" s="2"/>
    </row>
    <row r="105" spans="3:10" ht="19.5" customHeight="1">
      <c r="C105" s="4"/>
      <c r="D105" s="4"/>
      <c r="E105" s="4"/>
      <c r="F105" s="4"/>
      <c r="G105" s="4"/>
      <c r="H105" s="4"/>
      <c r="I105" s="4"/>
      <c r="J105" s="2"/>
    </row>
    <row r="106" spans="3:10" ht="19.5" customHeight="1">
      <c r="C106" s="4"/>
      <c r="D106" s="4"/>
      <c r="E106" s="4"/>
      <c r="F106" s="4"/>
      <c r="G106" s="4"/>
      <c r="H106" s="4"/>
      <c r="I106" s="4"/>
      <c r="J106" s="2"/>
    </row>
    <row r="107" spans="3:10" ht="19.5" customHeight="1">
      <c r="C107" s="4"/>
      <c r="D107" s="4"/>
      <c r="E107" s="4"/>
      <c r="F107" s="4"/>
      <c r="G107" s="4"/>
      <c r="H107" s="4"/>
      <c r="I107" s="4"/>
      <c r="J107" s="2"/>
    </row>
    <row r="108" spans="3:10" ht="19.5" customHeight="1">
      <c r="C108" s="4"/>
      <c r="D108" s="4"/>
      <c r="E108" s="4"/>
      <c r="F108" s="4"/>
      <c r="G108" s="4"/>
      <c r="H108" s="4"/>
      <c r="I108" s="4"/>
      <c r="J108" s="2"/>
    </row>
    <row r="109" spans="3:10" ht="19.5" customHeight="1">
      <c r="C109" s="4"/>
      <c r="D109" s="4"/>
      <c r="E109" s="4"/>
      <c r="F109" s="4"/>
      <c r="G109" s="4"/>
      <c r="H109" s="4"/>
      <c r="I109" s="4"/>
      <c r="J109" s="2"/>
    </row>
    <row r="110" spans="3:10" ht="19.5" customHeight="1">
      <c r="C110" s="4"/>
      <c r="D110" s="4"/>
      <c r="E110" s="4"/>
      <c r="F110" s="4"/>
      <c r="G110" s="4"/>
      <c r="H110" s="4"/>
      <c r="I110" s="4"/>
      <c r="J110" s="2"/>
    </row>
    <row r="111" spans="3:10" ht="19.5" customHeight="1">
      <c r="C111" s="4"/>
      <c r="D111" s="4"/>
      <c r="E111" s="4"/>
      <c r="F111" s="4"/>
      <c r="G111" s="4"/>
      <c r="H111" s="4"/>
      <c r="I111" s="4"/>
      <c r="J111" s="2"/>
    </row>
    <row r="112" spans="3:10" ht="19.5" customHeight="1">
      <c r="C112" s="4"/>
      <c r="D112" s="4"/>
      <c r="E112" s="4"/>
      <c r="F112" s="4"/>
      <c r="G112" s="4"/>
      <c r="H112" s="4"/>
      <c r="I112" s="4"/>
      <c r="J112" s="2"/>
    </row>
    <row r="113" spans="3:10" ht="19.5" customHeight="1">
      <c r="C113" s="4"/>
      <c r="D113" s="4"/>
      <c r="E113" s="4"/>
      <c r="F113" s="4"/>
      <c r="G113" s="4"/>
      <c r="H113" s="4"/>
      <c r="I113" s="4"/>
      <c r="J113" s="2"/>
    </row>
    <row r="114" spans="3:10" ht="19.5" customHeight="1">
      <c r="C114" s="4"/>
      <c r="D114" s="4"/>
      <c r="E114" s="4"/>
      <c r="F114" s="4"/>
      <c r="G114" s="4"/>
      <c r="H114" s="4"/>
      <c r="I114" s="4"/>
      <c r="J114" s="2"/>
    </row>
    <row r="115" spans="3:10" ht="19.5" customHeight="1">
      <c r="C115" s="4"/>
      <c r="D115" s="4"/>
      <c r="E115" s="4"/>
      <c r="F115" s="4"/>
      <c r="G115" s="4"/>
      <c r="H115" s="4"/>
      <c r="I115" s="4"/>
      <c r="J115" s="2"/>
    </row>
    <row r="116" spans="3:10" ht="19.5" customHeight="1">
      <c r="C116" s="4"/>
      <c r="D116" s="4"/>
      <c r="E116" s="4"/>
      <c r="F116" s="4"/>
      <c r="G116" s="4"/>
      <c r="H116" s="4"/>
      <c r="I116" s="4"/>
      <c r="J116" s="2"/>
    </row>
    <row r="117" spans="3:10" ht="19.5" customHeight="1">
      <c r="C117" s="4"/>
      <c r="D117" s="4"/>
      <c r="E117" s="4"/>
      <c r="F117" s="4"/>
      <c r="G117" s="4"/>
      <c r="H117" s="4"/>
      <c r="I117" s="4"/>
      <c r="J117" s="2"/>
    </row>
    <row r="118" spans="3:10" ht="19.5" customHeight="1">
      <c r="C118" s="4"/>
      <c r="D118" s="4"/>
      <c r="E118" s="4"/>
      <c r="F118" s="4"/>
      <c r="G118" s="4"/>
      <c r="H118" s="4"/>
      <c r="I118" s="4"/>
      <c r="J118" s="2"/>
    </row>
    <row r="119" spans="3:10" ht="19.5" customHeight="1">
      <c r="C119" s="4"/>
      <c r="D119" s="4"/>
      <c r="E119" s="4"/>
      <c r="F119" s="4"/>
      <c r="G119" s="4"/>
      <c r="H119" s="4"/>
      <c r="I119" s="4"/>
      <c r="J119" s="2"/>
    </row>
    <row r="120" spans="3:10" ht="15">
      <c r="C120" s="84"/>
      <c r="D120" s="84"/>
      <c r="E120" s="2"/>
      <c r="F120" s="3"/>
      <c r="G120" s="3"/>
      <c r="H120" s="48"/>
      <c r="I120" s="4"/>
      <c r="J120" s="2"/>
    </row>
    <row r="121" spans="3:10" ht="15">
      <c r="C121" s="84"/>
      <c r="D121" s="84"/>
      <c r="E121" s="2"/>
      <c r="F121" s="3"/>
      <c r="G121" s="3"/>
      <c r="H121" s="48"/>
      <c r="I121" s="4"/>
      <c r="J121" s="2"/>
    </row>
    <row r="122" spans="3:10" ht="15">
      <c r="C122" s="84"/>
      <c r="D122" s="84"/>
      <c r="E122" s="2"/>
      <c r="F122" s="3"/>
      <c r="G122" s="3"/>
      <c r="H122" s="48"/>
      <c r="I122" s="4"/>
      <c r="J122" s="2"/>
    </row>
    <row r="123" spans="3:10" ht="15">
      <c r="C123" s="84"/>
      <c r="D123" s="84"/>
      <c r="E123" s="2"/>
      <c r="F123" s="3"/>
      <c r="G123" s="3"/>
      <c r="H123" s="48"/>
      <c r="I123" s="4"/>
      <c r="J123" s="2"/>
    </row>
    <row r="124" spans="3:10" ht="15">
      <c r="C124" s="84"/>
      <c r="D124" s="84"/>
      <c r="E124" s="2"/>
      <c r="F124" s="3"/>
      <c r="G124" s="3"/>
      <c r="H124" s="48"/>
      <c r="I124" s="4"/>
      <c r="J124" s="2"/>
    </row>
  </sheetData>
  <sheetProtection/>
  <mergeCells count="7">
    <mergeCell ref="C1:H1"/>
    <mergeCell ref="I4:J4"/>
    <mergeCell ref="D5:D6"/>
    <mergeCell ref="E5:E6"/>
    <mergeCell ref="G5:G6"/>
    <mergeCell ref="H5:I5"/>
    <mergeCell ref="J5:J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pc</cp:lastModifiedBy>
  <cp:lastPrinted>2021-05-06T10:55:51Z</cp:lastPrinted>
  <dcterms:created xsi:type="dcterms:W3CDTF">1996-10-14T23:33:28Z</dcterms:created>
  <dcterms:modified xsi:type="dcterms:W3CDTF">2021-07-14T08:36:10Z</dcterms:modified>
  <cp:category/>
  <cp:version/>
  <cp:contentType/>
  <cp:contentStatus/>
</cp:coreProperties>
</file>